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acion\00001 INFORMES RECURRENTES\14 Indicadores de Agentes de Pago\2023\02 ARCHIVOS A ENVIAR\"/>
    </mc:Choice>
  </mc:AlternateContent>
  <bookViews>
    <workbookView xWindow="0" yWindow="0" windowWidth="23040" windowHeight="8808"/>
  </bookViews>
  <sheets>
    <sheet name="POPULAR Y SOLIDARIO" sheetId="2" r:id="rId1"/>
    <sheet name="PRIVADO" sheetId="9" r:id="rId2"/>
    <sheet name="GEORREFERENCIACION" sheetId="5" state="hidden" r:id="rId3"/>
  </sheets>
  <externalReferences>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9" l="1"/>
  <c r="P6" i="9" l="1"/>
  <c r="N6" i="9"/>
  <c r="L6" i="9"/>
  <c r="K6" i="9"/>
  <c r="J6" i="9"/>
  <c r="H6" i="9"/>
  <c r="F6" i="9"/>
  <c r="B6" i="9"/>
</calcChain>
</file>

<file path=xl/sharedStrings.xml><?xml version="1.0" encoding="utf-8"?>
<sst xmlns="http://schemas.openxmlformats.org/spreadsheetml/2006/main" count="307" uniqueCount="113">
  <si>
    <t>RUC</t>
  </si>
  <si>
    <t>No.</t>
  </si>
  <si>
    <t xml:space="preserve">CALIFICACIÓN DE RIESGO </t>
  </si>
  <si>
    <t>NIVEL DE RIESGO</t>
  </si>
  <si>
    <t>EFI</t>
  </si>
  <si>
    <t>FERNANDO DAQUILEMA</t>
  </si>
  <si>
    <t>JUVENTUD ECUATORIANA PROGRESISTA LTDA</t>
  </si>
  <si>
    <t>JARDIN AZUAYO LTDA</t>
  </si>
  <si>
    <t>COOPROGRESO LTDA</t>
  </si>
  <si>
    <t>29 DE OCTUBRE LTDA</t>
  </si>
  <si>
    <t>OSCUS LTDA</t>
  </si>
  <si>
    <t>SAN FRANCISCO LTDA</t>
  </si>
  <si>
    <t>DE LA PEQUEÑA EMPRESA DE COTOPAXI LTDA</t>
  </si>
  <si>
    <t>PABLO MUÑOZ VEGA LTDA</t>
  </si>
  <si>
    <t>EL SAGRARIO LTDA</t>
  </si>
  <si>
    <t>DE LA PEQUEÑA EMPRESA DE PASTAZA LTDA</t>
  </si>
  <si>
    <t>SAN JOSE LTDA</t>
  </si>
  <si>
    <t>ONCE DE JUNIO LTDA</t>
  </si>
  <si>
    <t>COMERCIO LTDA</t>
  </si>
  <si>
    <t>9 DE OCTUBRE LTDA</t>
  </si>
  <si>
    <t>DE LA PEQUEÑA EMPRESA CACPE LOJA LTDA</t>
  </si>
  <si>
    <t>SAN ANTONIO LTDA - IMBABURA</t>
  </si>
  <si>
    <t>Máximo</t>
  </si>
  <si>
    <t>Mínimo</t>
  </si>
  <si>
    <t>NO CUMPLE</t>
  </si>
  <si>
    <t>POPULAR Y SOLIDARIO</t>
  </si>
  <si>
    <t xml:space="preserve">Notas: </t>
  </si>
  <si>
    <t>AGENTE PAGADOR</t>
  </si>
  <si>
    <t>RUC 2</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</si>
  <si>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</si>
  <si>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</si>
  <si>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</si>
  <si>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</si>
  <si>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</si>
  <si>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</si>
  <si>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</si>
  <si>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</si>
  <si>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</si>
  <si>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</si>
  <si>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</si>
  <si>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</si>
  <si>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</si>
  <si>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</si>
  <si>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</si>
  <si>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</si>
  <si>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</si>
  <si>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</si>
  <si>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</si>
  <si>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</si>
  <si>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</si>
  <si>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</si>
  <si>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</si>
  <si>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</si>
  <si>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Total general</t>
  </si>
  <si>
    <t>PCS</t>
  </si>
  <si>
    <t xml:space="preserve">Solvencia </t>
  </si>
  <si>
    <t>Solvencia</t>
  </si>
  <si>
    <t>COB_DEP_CPL</t>
  </si>
  <si>
    <t>COB_25&gt;DEP</t>
  </si>
  <si>
    <t>GR_INTERC</t>
  </si>
  <si>
    <t>VUL_PAT</t>
  </si>
  <si>
    <t>COB_DEP_VOLAT</t>
  </si>
  <si>
    <r>
      <t>Suficiencia Patrimonial</t>
    </r>
    <r>
      <rPr>
        <vertAlign val="superscript"/>
        <sz val="12"/>
        <rFont val="Calibri"/>
        <family val="2"/>
        <scheme val="minor"/>
      </rPr>
      <t>3</t>
    </r>
  </si>
  <si>
    <r>
      <t xml:space="preserve">Suficiencia Patrimonial </t>
    </r>
    <r>
      <rPr>
        <b/>
        <vertAlign val="superscript"/>
        <sz val="12"/>
        <color theme="3" tint="-0.499984740745262"/>
        <rFont val="Arial"/>
        <family val="2"/>
      </rPr>
      <t>3</t>
    </r>
  </si>
  <si>
    <r>
      <t xml:space="preserve">VUL_PAT </t>
    </r>
    <r>
      <rPr>
        <b/>
        <vertAlign val="superscript"/>
        <sz val="12"/>
        <color theme="3" tint="-0.499984740745262"/>
        <rFont val="Arial"/>
        <family val="2"/>
      </rPr>
      <t>2</t>
    </r>
  </si>
  <si>
    <r>
      <t xml:space="preserve">2) </t>
    </r>
    <r>
      <rPr>
        <b/>
        <sz val="12"/>
        <color theme="1"/>
        <rFont val="Calibri"/>
        <family val="2"/>
      </rPr>
      <t>Indicador de Vulnerabilidad:</t>
    </r>
    <r>
      <rPr>
        <sz val="12"/>
        <color theme="1"/>
        <rFont val="Calibri"/>
        <family val="2"/>
        <scheme val="minor"/>
      </rPr>
      <t xml:space="preserve"> Mide la proporción de afectación de la cartera improductiva descubierta con respecto al patrimonio y sus resultados. Existen casos en el que el ratio se torna negativo debido al efecto de las provisiones de la cartera, en ese sentido no hay afectación para el patrimonio; no obstante, posiciones mayores al "máximo" la ubican en una posición vulnerable. </t>
    </r>
  </si>
  <si>
    <r>
      <t xml:space="preserve">3) </t>
    </r>
    <r>
      <rPr>
        <b/>
        <sz val="12"/>
        <color theme="1"/>
        <rFont val="Calibri"/>
        <family val="2"/>
      </rPr>
      <t xml:space="preserve">Indicador de suficiencia patrimonial.- </t>
    </r>
    <r>
      <rPr>
        <sz val="12"/>
        <color theme="1"/>
        <rFont val="Calibri"/>
        <family val="2"/>
        <scheme val="minor"/>
      </rPr>
      <t xml:space="preserve">Mide el grado de cobertura que tienen los activos inmobilizados netos del patrimonio, por lo que una razón menor al "mínimo" debe interpretarse como una posición de sensibilidad. Existen casos de ratios negativos, en estos casos debe interpretarse como una posición de baja sensibilidad debido al efecto de las provisiones. </t>
    </r>
  </si>
  <si>
    <r>
      <t>4)</t>
    </r>
    <r>
      <rPr>
        <b/>
        <sz val="12"/>
        <color theme="1"/>
        <rFont val="Calibri"/>
        <family val="2"/>
      </rPr>
      <t xml:space="preserve"> Cobertura para depósitos de ahorro volátiles: </t>
    </r>
    <r>
      <rPr>
        <sz val="12"/>
        <color theme="1"/>
        <rFont val="Calibri"/>
        <family val="2"/>
        <scheme val="minor"/>
      </rPr>
      <t>Mide la capacidad de respuesta de la entidad a través de los fondos que mantiene en caja ante la volatilidad de las cuentas de ahorro. Posiciones menores al mínimo ubican a la entidad en umbrales de sensibilidad.</t>
    </r>
  </si>
  <si>
    <r>
      <t>Agencias</t>
    </r>
    <r>
      <rPr>
        <b/>
        <vertAlign val="superscript"/>
        <sz val="12"/>
        <color theme="3" tint="-0.499984740745262"/>
        <rFont val="Arial"/>
        <family val="2"/>
      </rPr>
      <t>6</t>
    </r>
  </si>
  <si>
    <t>0190115798001</t>
  </si>
  <si>
    <t>0190155722001</t>
  </si>
  <si>
    <t>0290003288001</t>
  </si>
  <si>
    <t>0490001883001</t>
  </si>
  <si>
    <t>0590041920001</t>
  </si>
  <si>
    <t>0590052000001</t>
  </si>
  <si>
    <t>0691706710001</t>
  </si>
  <si>
    <t>0790015002001</t>
  </si>
  <si>
    <t>1190075539001</t>
  </si>
  <si>
    <t>1390089410001</t>
  </si>
  <si>
    <t>1690012606001</t>
  </si>
  <si>
    <t>1790451801001</t>
  </si>
  <si>
    <t>1790567699001</t>
  </si>
  <si>
    <t>1890001323001</t>
  </si>
  <si>
    <t>1890003628001</t>
  </si>
  <si>
    <t>1890037646001</t>
  </si>
  <si>
    <t>7</t>
  </si>
  <si>
    <t>1) Los indicadores presentados se encuentran aprobados bajo RESOLUCION No. COSEDE-DIR -2023-025 de fecha 23 de mayo de 2023.</t>
  </si>
  <si>
    <t>Indicadores de Solvencia</t>
  </si>
  <si>
    <t>Indicadores de Liquidez</t>
  </si>
  <si>
    <t>Indicador de Liquidez</t>
  </si>
  <si>
    <r>
      <t>Suficiencia Patrimonial</t>
    </r>
    <r>
      <rPr>
        <vertAlign val="superscript"/>
        <sz val="8"/>
        <rFont val="Calibri"/>
        <family val="2"/>
        <scheme val="minor"/>
      </rPr>
      <t>2</t>
    </r>
  </si>
  <si>
    <r>
      <t xml:space="preserve">Suficiencia Patrimonial </t>
    </r>
    <r>
      <rPr>
        <b/>
        <vertAlign val="superscript"/>
        <sz val="8"/>
        <color theme="3" tint="-0.499984740745262"/>
        <rFont val="Arial"/>
        <family val="2"/>
      </rPr>
      <t>2</t>
    </r>
  </si>
  <si>
    <r>
      <t>Vulnerabilidad del Patrimonio</t>
    </r>
    <r>
      <rPr>
        <vertAlign val="superscript"/>
        <sz val="8"/>
        <rFont val="Calibri"/>
        <family val="2"/>
        <scheme val="minor"/>
      </rPr>
      <t>3</t>
    </r>
  </si>
  <si>
    <t>Pérdidas de Capital Social</t>
  </si>
  <si>
    <t>Cobertura 25 mayores depositantes</t>
  </si>
  <si>
    <r>
      <t>Agencias</t>
    </r>
    <r>
      <rPr>
        <b/>
        <sz val="7"/>
        <color theme="3" tint="-0.499984740745262"/>
        <rFont val="Arial"/>
        <family val="2"/>
      </rPr>
      <t>4</t>
    </r>
  </si>
  <si>
    <t>PRIVADO</t>
  </si>
  <si>
    <t xml:space="preserve">Mayor o igual </t>
  </si>
  <si>
    <t>Menor o Igual</t>
  </si>
  <si>
    <t>Menor o igual</t>
  </si>
  <si>
    <t>Mayor o igual</t>
  </si>
  <si>
    <t>B LOJA</t>
  </si>
  <si>
    <t>1) Los indicadores presentados se encuentran aprobados bajo RESOLUCIÓN No. COSEDE-DIR-2021-008 de fecha  de 23 de mayo de 2023.</t>
  </si>
  <si>
    <r>
      <t xml:space="preserve">2) </t>
    </r>
    <r>
      <rPr>
        <b/>
        <sz val="10"/>
        <color theme="1"/>
        <rFont val="Calibri"/>
        <family val="2"/>
      </rPr>
      <t xml:space="preserve">Indicador de suficiencia patrimonial.- </t>
    </r>
    <r>
      <rPr>
        <sz val="10"/>
        <color theme="1"/>
        <rFont val="Calibri"/>
        <family val="2"/>
        <scheme val="minor"/>
      </rPr>
      <t xml:space="preserve">Mide el grado de cobertura que tienen los activos inmobilizados netos del patrimonio, por lo que una razón menor al "mínimo" debe interpretarse como una posición de sensibilidad. Existen casos de ratios negativos, en estos casos debe interpretarse como una posición de baja sensibilidad debido al efecto de las provisiones. </t>
    </r>
  </si>
  <si>
    <r>
      <t xml:space="preserve">3) </t>
    </r>
    <r>
      <rPr>
        <b/>
        <sz val="10"/>
        <color theme="1"/>
        <rFont val="Calibri"/>
        <family val="2"/>
      </rPr>
      <t>Indicador de Vulnerabilidad:</t>
    </r>
    <r>
      <rPr>
        <sz val="10"/>
        <color theme="1"/>
        <rFont val="Calibri"/>
        <family val="2"/>
        <scheme val="minor"/>
      </rPr>
      <t xml:space="preserve"> Mide la proporción de afectación de la cartera improductiva descubierta con respecto al patrimonio y sus resultados. Existen casos en el que el ratio se torna negativo debido al efecto de las provisiones de la cartera, en ese sentido no hay afectación para el patrimonio; no obstante, posiciones mayores al "máximo" la ubican en una posición vulnerable. </t>
    </r>
  </si>
  <si>
    <t>4) Número de Oficinas de acuerdo a georreferenciación con corte a marzo 2023 (catastro SB).</t>
  </si>
  <si>
    <t>5) Número de Oficinas de acuerdo a georreferenciación con corte a diciembre 2023 enviado por la SEPS.</t>
  </si>
  <si>
    <t>INFORMACIÓN A DICIEMBRE 2023</t>
  </si>
  <si>
    <t>6)  #N/A es información no disponible en la pagina web de la Superintencia de Economia Popular y Solidaria.</t>
  </si>
  <si>
    <t>BAJO</t>
  </si>
  <si>
    <t>SI CUMPLE</t>
  </si>
  <si>
    <t>MEDIO BAJO</t>
  </si>
  <si>
    <t>MEDIO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</si>
</sst>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 _€_-;\-* #,##0.00\ _€_-;_-* &quot;-&quot;??\ _€_-;_-@_-"/>
    <numFmt numFmtId="165" formatCode="_-* #,##0.00\ _$_-;\-* #,##0.00\ _$_-;_-* &quot;-&quot;??\ _$_-;_-@_-"/>
  </numFmts>
  <fonts count="44" x14ac:knownFonts="1">
    <font>
      <sz val="11"/>
      <color theme="1"/>
      <name val="Calibri"/>
      <family val="2"/>
      <scheme val="minor"/>
    </font>
    <font>
      <sz val="11"/>
      <color theme="1"/>
      <name val="Calibri"/>
      <family val="2"/>
      <scheme val="minor"/>
    </font>
    <font>
      <b/>
      <sz val="9"/>
      <color theme="3" tint="-0.499984740745262"/>
      <name val="Arial"/>
      <family val="2"/>
    </font>
    <font>
      <sz val="9"/>
      <color theme="1"/>
      <name val="Arial"/>
      <family val="2"/>
    </font>
    <font>
      <sz val="11"/>
      <color rgb="FF000000"/>
      <name val="Calibri"/>
      <family val="2"/>
    </font>
    <font>
      <b/>
      <sz val="11"/>
      <color theme="1"/>
      <name val="Calibri"/>
      <family val="2"/>
      <scheme val="minor"/>
    </font>
    <font>
      <b/>
      <sz val="14"/>
      <color theme="1"/>
      <name val="Calibri"/>
      <family val="2"/>
      <scheme val="minor"/>
    </font>
    <font>
      <sz val="11"/>
      <color theme="0" tint="-0.14999847407452621"/>
      <name val="Calibri"/>
      <family val="2"/>
      <scheme val="minor"/>
    </font>
    <font>
      <sz val="10"/>
      <name val="Arial"/>
      <family val="2"/>
    </font>
    <font>
      <sz val="10"/>
      <color theme="1"/>
      <name val="Calibri"/>
      <family val="2"/>
      <scheme val="minor"/>
    </font>
    <font>
      <b/>
      <sz val="10"/>
      <color theme="1"/>
      <name val="Calibri"/>
      <family val="2"/>
    </font>
    <font>
      <b/>
      <sz val="10"/>
      <color theme="3" tint="-0.499984740745262"/>
      <name val="Arial"/>
      <family val="2"/>
    </font>
    <font>
      <sz val="11"/>
      <color theme="1"/>
      <name val="Arial"/>
      <family val="2"/>
    </font>
    <font>
      <sz val="12"/>
      <color theme="1"/>
      <name val="Calibri"/>
      <family val="2"/>
      <scheme val="minor"/>
    </font>
    <font>
      <b/>
      <sz val="12"/>
      <color theme="3" tint="-0.499984740745262"/>
      <name val="Arial"/>
      <family val="2"/>
    </font>
    <font>
      <vertAlign val="superscript"/>
      <sz val="12"/>
      <name val="Calibri"/>
      <family val="2"/>
      <scheme val="minor"/>
    </font>
    <font>
      <b/>
      <vertAlign val="superscript"/>
      <sz val="12"/>
      <color theme="3" tint="-0.499984740745262"/>
      <name val="Arial"/>
      <family val="2"/>
    </font>
    <font>
      <sz val="12"/>
      <color theme="1"/>
      <name val="Arial"/>
      <family val="2"/>
    </font>
    <font>
      <b/>
      <sz val="12"/>
      <color theme="1"/>
      <name val="Calibri"/>
      <family val="2"/>
      <scheme val="minor"/>
    </font>
    <font>
      <b/>
      <sz val="12"/>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u/>
      <sz val="10"/>
      <color indexed="12"/>
      <name val="Arial"/>
      <family val="2"/>
    </font>
    <font>
      <sz val="12"/>
      <color theme="0"/>
      <name val="Arial"/>
      <family val="2"/>
    </font>
    <font>
      <sz val="12"/>
      <color theme="0"/>
      <name val="Calibri"/>
      <family val="2"/>
      <scheme val="minor"/>
    </font>
    <font>
      <b/>
      <sz val="9"/>
      <color theme="1"/>
      <name val="Calibri"/>
      <family val="2"/>
      <scheme val="minor"/>
    </font>
    <font>
      <b/>
      <sz val="8"/>
      <color theme="3" tint="-0.499984740745262"/>
      <name val="Arial"/>
      <family val="2"/>
    </font>
    <font>
      <vertAlign val="superscript"/>
      <sz val="8"/>
      <name val="Calibri"/>
      <family val="2"/>
      <scheme val="minor"/>
    </font>
    <font>
      <b/>
      <vertAlign val="superscript"/>
      <sz val="8"/>
      <color theme="3" tint="-0.499984740745262"/>
      <name val="Arial"/>
      <family val="2"/>
    </font>
    <font>
      <b/>
      <sz val="7"/>
      <color theme="3" tint="-0.499984740745262"/>
      <name val="Arial"/>
      <family val="2"/>
    </font>
  </fonts>
  <fills count="3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s>
  <cellStyleXfs count="58">
    <xf numFmtId="0" fontId="0" fillId="0" borderId="0"/>
    <xf numFmtId="164" fontId="1" fillId="0" borderId="0" applyFont="0" applyFill="0" applyBorder="0" applyAlignment="0" applyProtection="0"/>
    <xf numFmtId="0" fontId="4" fillId="0" borderId="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43" fontId="8" fillId="0" borderId="0" applyFont="0" applyFill="0" applyBorder="0" applyAlignment="0" applyProtection="0"/>
    <xf numFmtId="165" fontId="1" fillId="0" borderId="0" applyFont="0" applyFill="0" applyBorder="0" applyAlignment="0" applyProtection="0"/>
    <xf numFmtId="0" fontId="8" fillId="0" borderId="0"/>
    <xf numFmtId="9" fontId="8" fillId="0" borderId="0" applyFon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10" applyNumberFormat="0" applyAlignment="0" applyProtection="0"/>
    <xf numFmtId="0" fontId="28" fillId="9" borderId="11" applyNumberFormat="0" applyAlignment="0" applyProtection="0"/>
    <xf numFmtId="0" fontId="29" fillId="9" borderId="10" applyNumberFormat="0" applyAlignment="0" applyProtection="0"/>
    <xf numFmtId="0" fontId="30" fillId="0" borderId="12" applyNumberFormat="0" applyFill="0" applyAlignment="0" applyProtection="0"/>
    <xf numFmtId="0" fontId="31" fillId="10" borderId="13" applyNumberFormat="0" applyAlignment="0" applyProtection="0"/>
    <xf numFmtId="0" fontId="32" fillId="0" borderId="0" applyNumberFormat="0" applyFill="0" applyBorder="0" applyAlignment="0" applyProtection="0"/>
    <xf numFmtId="0" fontId="1" fillId="11" borderId="14" applyNumberFormat="0" applyFont="0" applyAlignment="0" applyProtection="0"/>
    <xf numFmtId="0" fontId="33" fillId="0" borderId="0" applyNumberFormat="0" applyFill="0" applyBorder="0" applyAlignment="0" applyProtection="0"/>
    <xf numFmtId="0" fontId="5" fillId="0" borderId="15" applyNumberFormat="0" applyFill="0" applyAlignment="0" applyProtection="0"/>
    <xf numFmtId="0" fontId="34"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4" fillId="35" borderId="0" applyNumberFormat="0" applyBorder="0" applyAlignment="0" applyProtection="0"/>
    <xf numFmtId="0" fontId="36" fillId="0" borderId="0" applyNumberFormat="0" applyFill="0" applyBorder="0" applyAlignment="0" applyProtection="0">
      <alignment vertical="top"/>
      <protection locked="0"/>
    </xf>
    <xf numFmtId="43" fontId="1" fillId="0" borderId="0" applyFont="0" applyFill="0" applyBorder="0" applyAlignment="0" applyProtection="0"/>
    <xf numFmtId="0" fontId="3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8">
    <xf numFmtId="0" fontId="0" fillId="0" borderId="0" xfId="0"/>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Border="1"/>
    <xf numFmtId="0" fontId="7" fillId="0" borderId="4" xfId="0" applyFont="1" applyBorder="1"/>
    <xf numFmtId="0" fontId="5" fillId="0" borderId="0" xfId="0" applyFont="1"/>
    <xf numFmtId="0" fontId="9" fillId="0" borderId="0" xfId="0" applyFont="1"/>
    <xf numFmtId="0" fontId="9" fillId="0" borderId="0" xfId="0" applyFont="1" applyFill="1" applyBorder="1"/>
    <xf numFmtId="0" fontId="9" fillId="0" borderId="0" xfId="0" applyFont="1" applyAlignment="1">
      <alignment vertical="center"/>
    </xf>
    <xf numFmtId="0" fontId="9" fillId="0" borderId="0" xfId="0" applyFont="1" applyFill="1" applyBorder="1" applyAlignment="1">
      <alignment vertical="center"/>
    </xf>
    <xf numFmtId="17" fontId="0" fillId="0" borderId="0" xfId="0" applyNumberFormat="1"/>
    <xf numFmtId="0" fontId="0" fillId="0" borderId="0" xfId="0" applyBorder="1" applyAlignment="1">
      <alignment horizontal="center"/>
    </xf>
    <xf numFmtId="0" fontId="9" fillId="0" borderId="0" xfId="0" applyFont="1" applyAlignment="1">
      <alignment wrapText="1"/>
    </xf>
    <xf numFmtId="0" fontId="11" fillId="3"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3" fillId="0" borderId="0" xfId="0" quotePrefix="1" applyNumberFormat="1" applyFont="1" applyFill="1" applyBorder="1" applyAlignment="1">
      <alignment horizontal="center" vertical="center"/>
    </xf>
    <xf numFmtId="0" fontId="12" fillId="0" borderId="0" xfId="0" applyFont="1" applyFill="1" applyBorder="1"/>
    <xf numFmtId="43" fontId="0" fillId="0" borderId="0" xfId="0" applyNumberFormat="1" applyBorder="1" applyAlignment="1">
      <alignment horizontal="center"/>
    </xf>
    <xf numFmtId="9" fontId="0" fillId="0" borderId="0" xfId="3" applyFont="1" applyFill="1" applyBorder="1" applyAlignment="1">
      <alignment horizontal="center"/>
    </xf>
    <xf numFmtId="9" fontId="0" fillId="0" borderId="0" xfId="3" applyFont="1" applyBorder="1" applyAlignment="1">
      <alignment horizontal="center"/>
    </xf>
    <xf numFmtId="10" fontId="0" fillId="0" borderId="0" xfId="3" applyNumberFormat="1" applyFont="1" applyBorder="1" applyAlignment="1">
      <alignment horizontal="center"/>
    </xf>
    <xf numFmtId="0" fontId="0" fillId="0" borderId="0" xfId="0" applyFill="1" applyBorder="1" applyAlignment="1">
      <alignment horizontal="center"/>
    </xf>
    <xf numFmtId="0" fontId="14"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0" fontId="14" fillId="3" borderId="1" xfId="0" applyNumberFormat="1" applyFont="1" applyFill="1" applyBorder="1" applyAlignment="1">
      <alignment horizontal="center" vertical="center" wrapText="1"/>
    </xf>
    <xf numFmtId="49" fontId="14" fillId="3" borderId="1" xfId="0" applyNumberFormat="1" applyFont="1" applyFill="1" applyBorder="1" applyAlignment="1">
      <alignment vertical="center" wrapText="1"/>
    </xf>
    <xf numFmtId="9" fontId="13" fillId="0" borderId="1" xfId="3" applyFont="1" applyFill="1" applyBorder="1" applyAlignment="1">
      <alignment horizontal="center"/>
    </xf>
    <xf numFmtId="9" fontId="13" fillId="0" borderId="1" xfId="3" applyFont="1" applyBorder="1" applyAlignment="1">
      <alignment horizontal="center"/>
    </xf>
    <xf numFmtId="10" fontId="13" fillId="0" borderId="1" xfId="3" applyNumberFormat="1" applyFont="1" applyBorder="1" applyAlignment="1">
      <alignment horizontal="center"/>
    </xf>
    <xf numFmtId="0" fontId="13" fillId="0" borderId="1" xfId="0" applyFont="1" applyFill="1" applyBorder="1" applyAlignment="1">
      <alignment horizontal="center"/>
    </xf>
    <xf numFmtId="0" fontId="13" fillId="0" borderId="2" xfId="0" applyFont="1" applyBorder="1" applyAlignment="1">
      <alignment horizontal="center"/>
    </xf>
    <xf numFmtId="0" fontId="17" fillId="0" borderId="1" xfId="0" quotePrefix="1" applyNumberFormat="1" applyFont="1" applyFill="1" applyBorder="1" applyAlignment="1">
      <alignment horizontal="center" vertical="center"/>
    </xf>
    <xf numFmtId="0" fontId="17" fillId="0" borderId="1" xfId="0" applyFont="1" applyFill="1" applyBorder="1"/>
    <xf numFmtId="43" fontId="13" fillId="0" borderId="1" xfId="0" applyNumberFormat="1" applyFont="1" applyBorder="1" applyAlignment="1">
      <alignment horizontal="center"/>
    </xf>
    <xf numFmtId="164" fontId="13" fillId="2" borderId="2" xfId="1" applyFont="1" applyFill="1" applyBorder="1" applyAlignment="1">
      <alignment horizontal="center"/>
    </xf>
    <xf numFmtId="0" fontId="18" fillId="0" borderId="0" xfId="0" applyFont="1"/>
    <xf numFmtId="0" fontId="13" fillId="0" borderId="0" xfId="0" applyFont="1"/>
    <xf numFmtId="0" fontId="13" fillId="0" borderId="0" xfId="0" applyFont="1"/>
    <xf numFmtId="0" fontId="0" fillId="0" borderId="0" xfId="0"/>
    <xf numFmtId="49" fontId="17" fillId="0" borderId="1" xfId="0" quotePrefix="1" applyNumberFormat="1" applyFont="1" applyFill="1" applyBorder="1" applyAlignment="1">
      <alignment horizontal="center" vertical="center"/>
    </xf>
    <xf numFmtId="49" fontId="37" fillId="0" borderId="0"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8" fillId="0" borderId="0" xfId="0" applyFont="1" applyFill="1" applyBorder="1"/>
    <xf numFmtId="0" fontId="14" fillId="4" borderId="4" xfId="0" applyFont="1" applyFill="1" applyBorder="1" applyAlignment="1">
      <alignment horizontal="center" vertical="center" wrapText="1"/>
    </xf>
    <xf numFmtId="0" fontId="0" fillId="36" borderId="0" xfId="0" applyFill="1" applyAlignment="1"/>
    <xf numFmtId="0" fontId="0" fillId="36" borderId="0" xfId="0" applyFill="1" applyBorder="1" applyAlignment="1"/>
    <xf numFmtId="0" fontId="0" fillId="36" borderId="18" xfId="0" applyFill="1" applyBorder="1" applyAlignment="1"/>
    <xf numFmtId="0" fontId="40" fillId="4" borderId="1" xfId="0" applyFont="1" applyFill="1" applyBorder="1" applyAlignment="1">
      <alignment horizontal="center" vertical="center" wrapText="1"/>
    </xf>
    <xf numFmtId="0" fontId="2" fillId="3" borderId="1" xfId="0" applyFont="1" applyFill="1" applyBorder="1" applyAlignment="1">
      <alignment vertical="center" wrapText="1"/>
    </xf>
    <xf numFmtId="49" fontId="2" fillId="36" borderId="1" xfId="0" applyNumberFormat="1" applyFont="1" applyFill="1" applyBorder="1" applyAlignment="1">
      <alignment horizontal="center" vertical="center" wrapText="1"/>
    </xf>
    <xf numFmtId="49" fontId="2" fillId="36" borderId="3" xfId="0" applyNumberFormat="1" applyFont="1" applyFill="1" applyBorder="1" applyAlignment="1">
      <alignment horizontal="center" vertical="center" wrapText="1"/>
    </xf>
    <xf numFmtId="0" fontId="2" fillId="36" borderId="3" xfId="0" applyFont="1" applyFill="1" applyBorder="1" applyAlignment="1">
      <alignment horizontal="center" vertical="center" wrapText="1"/>
    </xf>
    <xf numFmtId="0" fontId="2" fillId="36" borderId="1" xfId="0" applyFont="1" applyFill="1" applyBorder="1" applyAlignment="1">
      <alignment horizontal="center" vertical="center" wrapText="1"/>
    </xf>
    <xf numFmtId="0" fontId="2" fillId="36" borderId="2" xfId="0" applyFont="1" applyFill="1" applyBorder="1" applyAlignment="1">
      <alignment horizontal="center" vertical="center" wrapText="1"/>
    </xf>
    <xf numFmtId="9" fontId="2" fillId="4" borderId="1" xfId="0" applyNumberFormat="1" applyFont="1" applyFill="1" applyBorder="1" applyAlignment="1">
      <alignment vertical="center" wrapText="1"/>
    </xf>
    <xf numFmtId="10" fontId="2" fillId="4" borderId="1" xfId="0" applyNumberFormat="1" applyFont="1" applyFill="1" applyBorder="1" applyAlignment="1">
      <alignment vertical="center" wrapText="1"/>
    </xf>
    <xf numFmtId="10" fontId="2" fillId="3" borderId="1" xfId="0" applyNumberFormat="1" applyFont="1" applyFill="1" applyBorder="1" applyAlignment="1">
      <alignment vertical="center" wrapText="1"/>
    </xf>
    <xf numFmtId="0" fontId="0" fillId="36" borderId="1" xfId="0" applyFill="1" applyBorder="1" applyAlignment="1">
      <alignment horizontal="center"/>
    </xf>
    <xf numFmtId="1" fontId="3" fillId="36" borderId="1" xfId="0" applyNumberFormat="1" applyFont="1" applyFill="1" applyBorder="1" applyAlignment="1">
      <alignment horizontal="center" vertical="center" wrapText="1"/>
    </xf>
    <xf numFmtId="0" fontId="3" fillId="36" borderId="1" xfId="0" applyFont="1" applyFill="1" applyBorder="1" applyAlignment="1">
      <alignment horizontal="center" wrapText="1"/>
    </xf>
    <xf numFmtId="43" fontId="0" fillId="36" borderId="1" xfId="0" applyNumberFormat="1" applyFill="1" applyBorder="1" applyAlignment="1">
      <alignment horizontal="center"/>
    </xf>
    <xf numFmtId="164" fontId="0" fillId="36" borderId="2" xfId="1" applyFont="1" applyFill="1" applyBorder="1" applyAlignment="1">
      <alignment horizontal="center"/>
    </xf>
    <xf numFmtId="10" fontId="0" fillId="36" borderId="1" xfId="3" applyNumberFormat="1" applyFont="1" applyFill="1" applyBorder="1" applyAlignment="1">
      <alignment horizontal="center"/>
    </xf>
    <xf numFmtId="9" fontId="0" fillId="36" borderId="1" xfId="3" applyFont="1" applyFill="1" applyBorder="1" applyAlignment="1">
      <alignment horizontal="center"/>
    </xf>
    <xf numFmtId="10" fontId="0" fillId="36" borderId="1" xfId="0" applyNumberFormat="1" applyFill="1" applyBorder="1" applyAlignment="1">
      <alignment horizontal="center"/>
    </xf>
    <xf numFmtId="0" fontId="5" fillId="36" borderId="0" xfId="0" applyFont="1" applyFill="1" applyAlignment="1"/>
    <xf numFmtId="0" fontId="9" fillId="36" borderId="0" xfId="0" applyFont="1" applyFill="1" applyBorder="1" applyAlignment="1"/>
    <xf numFmtId="0" fontId="9" fillId="36" borderId="0" xfId="0" applyFont="1" applyFill="1" applyAlignment="1"/>
    <xf numFmtId="10" fontId="0" fillId="36" borderId="0" xfId="3" applyNumberFormat="1" applyFont="1" applyFill="1" applyAlignment="1"/>
    <xf numFmtId="0" fontId="13" fillId="0" borderId="0" xfId="0" applyFont="1"/>
    <xf numFmtId="0" fontId="13" fillId="0" borderId="0" xfId="0" applyFont="1" applyBorder="1" applyAlignment="1">
      <alignment horizontal="center"/>
    </xf>
    <xf numFmtId="49" fontId="14" fillId="0" borderId="0" xfId="0" applyNumberFormat="1" applyFont="1" applyFill="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0" borderId="0" xfId="0" applyFont="1" applyAlignment="1">
      <alignment wrapText="1"/>
    </xf>
    <xf numFmtId="0" fontId="13" fillId="0" borderId="0" xfId="0" applyFont="1" applyAlignment="1">
      <alignment vertical="top" wrapText="1"/>
    </xf>
    <xf numFmtId="0" fontId="5" fillId="4" borderId="2" xfId="0" applyFont="1" applyFill="1" applyBorder="1" applyAlignment="1">
      <alignment horizont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5" fillId="3" borderId="2"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9" fillId="36" borderId="0" xfId="0" applyFont="1" applyFill="1" applyAlignment="1">
      <alignment horizontal="justify" wrapText="1"/>
    </xf>
    <xf numFmtId="49" fontId="2" fillId="36" borderId="0" xfId="0" applyNumberFormat="1" applyFont="1" applyFill="1" applyBorder="1" applyAlignment="1">
      <alignment vertical="center" wrapText="1"/>
    </xf>
    <xf numFmtId="0" fontId="2" fillId="36" borderId="0" xfId="0" applyNumberFormat="1" applyFont="1" applyFill="1" applyBorder="1" applyAlignment="1">
      <alignment vertical="center" wrapText="1"/>
    </xf>
    <xf numFmtId="49" fontId="2" fillId="4" borderId="2"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17" xfId="0" applyNumberFormat="1" applyFont="1" applyFill="1" applyBorder="1" applyAlignment="1">
      <alignment horizontal="center" vertical="center" wrapText="1"/>
    </xf>
    <xf numFmtId="0" fontId="39" fillId="3" borderId="2" xfId="0" applyFont="1" applyFill="1" applyBorder="1" applyAlignment="1">
      <alignment wrapText="1"/>
    </xf>
    <xf numFmtId="0" fontId="39" fillId="3" borderId="17" xfId="0" applyFont="1" applyFill="1" applyBorder="1" applyAlignment="1">
      <alignment wrapText="1"/>
    </xf>
    <xf numFmtId="49" fontId="2" fillId="3" borderId="1" xfId="0" applyNumberFormat="1" applyFont="1" applyFill="1" applyBorder="1" applyAlignment="1">
      <alignment vertical="center" wrapText="1"/>
    </xf>
    <xf numFmtId="0" fontId="6" fillId="36" borderId="5" xfId="0" applyFont="1" applyFill="1" applyBorder="1" applyAlignment="1">
      <alignment vertical="center"/>
    </xf>
    <xf numFmtId="0" fontId="6" fillId="36" borderId="6" xfId="0" applyFont="1" applyFill="1" applyBorder="1" applyAlignment="1">
      <alignment vertical="center"/>
    </xf>
  </cellXfs>
  <cellStyles count="58">
    <cellStyle name="20% - Énfasis1" xfId="28" builtinId="30" customBuiltin="1"/>
    <cellStyle name="20% - Énfasis2" xfId="32" builtinId="34" customBuiltin="1"/>
    <cellStyle name="20% - Énfasis3" xfId="36" builtinId="38" customBuiltin="1"/>
    <cellStyle name="20% - Énfasis4" xfId="40" builtinId="42" customBuiltin="1"/>
    <cellStyle name="20% - Énfasis5" xfId="44" builtinId="46" customBuiltin="1"/>
    <cellStyle name="20% - Énfasis6" xfId="48" builtinId="50" customBuiltin="1"/>
    <cellStyle name="40% - Énfasis1" xfId="29" builtinId="31" customBuiltin="1"/>
    <cellStyle name="40% - Énfasis2" xfId="33" builtinId="35" customBuiltin="1"/>
    <cellStyle name="40% - Énfasis3" xfId="37" builtinId="39" customBuiltin="1"/>
    <cellStyle name="40% - Énfasis4" xfId="41" builtinId="43" customBuiltin="1"/>
    <cellStyle name="40% - Énfasis5" xfId="45" builtinId="47" customBuiltin="1"/>
    <cellStyle name="40% - Énfasis6" xfId="49" builtinId="51" customBuiltin="1"/>
    <cellStyle name="60% - Énfasis1" xfId="30" builtinId="32" customBuiltin="1"/>
    <cellStyle name="60% - Énfasis2" xfId="34" builtinId="36" customBuiltin="1"/>
    <cellStyle name="60% - Énfasis3" xfId="38" builtinId="40" customBuiltin="1"/>
    <cellStyle name="60% - Énfasis4" xfId="42" builtinId="44" customBuiltin="1"/>
    <cellStyle name="60% - Énfasis5" xfId="46" builtinId="48" customBuiltin="1"/>
    <cellStyle name="60% - Énfasis6" xfId="50" builtinId="52" customBuiltin="1"/>
    <cellStyle name="ANCLAS,REZONES Y SUS PARTES,DE FUNDICION,DE HIERRO O DE ACERO" xfId="5"/>
    <cellStyle name="Buena" xfId="15" builtinId="26" customBuiltin="1"/>
    <cellStyle name="Cálculo" xfId="20" builtinId="22" customBuiltin="1"/>
    <cellStyle name="Celda de comprobación" xfId="22" builtinId="23" customBuiltin="1"/>
    <cellStyle name="Celda vinculada" xfId="21" builtinId="24" customBuiltin="1"/>
    <cellStyle name="Encabezado 1" xfId="11" builtinId="16" customBuiltin="1"/>
    <cellStyle name="Encabezado 4" xfId="14" builtinId="19" customBuiltin="1"/>
    <cellStyle name="Énfasis1" xfId="27" builtinId="29" customBuiltin="1"/>
    <cellStyle name="Énfasis2" xfId="31" builtinId="33" customBuiltin="1"/>
    <cellStyle name="Énfasis3" xfId="35" builtinId="37" customBuiltin="1"/>
    <cellStyle name="Énfasis4" xfId="39" builtinId="41" customBuiltin="1"/>
    <cellStyle name="Énfasis5" xfId="43" builtinId="45" customBuiltin="1"/>
    <cellStyle name="Énfasis6" xfId="47" builtinId="49" customBuiltin="1"/>
    <cellStyle name="Entrada" xfId="18" builtinId="20" customBuiltin="1"/>
    <cellStyle name="Hipervínculo 2" xfId="53"/>
    <cellStyle name="Hipervínculo 3" xfId="51"/>
    <cellStyle name="Incorrecto" xfId="16" builtinId="27" customBuiltin="1"/>
    <cellStyle name="Millares" xfId="1" builtinId="3"/>
    <cellStyle name="Millares 2" xfId="7"/>
    <cellStyle name="Millares 2 2" xfId="57"/>
    <cellStyle name="Millares 2 3" xfId="54"/>
    <cellStyle name="Millares 3" xfId="6"/>
    <cellStyle name="Millares 3 2" xfId="56"/>
    <cellStyle name="Millares 3 3" xfId="52"/>
    <cellStyle name="Millares 4" xfId="4"/>
    <cellStyle name="Millares 5" xfId="55"/>
    <cellStyle name="Neutral" xfId="17" builtinId="28" customBuiltin="1"/>
    <cellStyle name="Normal" xfId="0" builtinId="0"/>
    <cellStyle name="Normal 2" xfId="2"/>
    <cellStyle name="Normal 4" xfId="8"/>
    <cellStyle name="Notas" xfId="24" builtinId="10" customBuiltin="1"/>
    <cellStyle name="Porcentaje" xfId="3" builtinId="5"/>
    <cellStyle name="Porcentaje 2" xfId="9"/>
    <cellStyle name="Salida" xfId="19" builtinId="21" customBuiltin="1"/>
    <cellStyle name="Texto de advertencia" xfId="23" builtinId="11" customBuiltin="1"/>
    <cellStyle name="Texto explicativo" xfId="25" builtinId="53" customBuiltin="1"/>
    <cellStyle name="Título" xfId="10" builtinId="15" customBuiltin="1"/>
    <cellStyle name="Título 2" xfId="12" builtinId="17" customBuiltin="1"/>
    <cellStyle name="Título 3" xfId="13" builtinId="18" customBuiltin="1"/>
    <cellStyle name="Total" xfId="26" builtinId="25" customBuiltin="1"/>
  </cellStyles>
  <dxfs count="5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2020/INDICADORES%20AGENTES%20PAGADORES/2023/INDICADAORES%20AGENTES%20PAGADORES%20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R Y SOLIDARIO"/>
      <sheetName val="GEORREFERENCIACION"/>
      <sheetName val="PRIVADO"/>
    </sheetNames>
    <sheetDataSet>
      <sheetData sheetId="0">
        <row r="1">
          <cell r="B1" t="str">
            <v>INFORMACIÓN A MARZO 2023</v>
          </cell>
        </row>
        <row r="23">
          <cell r="B23">
            <v>17</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30"/>
  <sheetViews>
    <sheetView showGridLines="0" tabSelected="1" zoomScale="56" zoomScaleNormal="56" workbookViewId="0">
      <pane xSplit="7" ySplit="5" topLeftCell="H6" activePane="bottomRight" state="frozen"/>
      <selection pane="topRight" activeCell="G1" sqref="G1"/>
      <selection pane="bottomLeft" activeCell="A6" sqref="A6"/>
      <selection pane="bottomRight" activeCell="E18" sqref="E18"/>
    </sheetView>
  </sheetViews>
  <sheetFormatPr baseColWidth="10" defaultRowHeight="14.4" outlineLevelCol="1" x14ac:dyDescent="0.3"/>
  <cols>
    <col min="1" max="1" width="5.33203125" customWidth="1"/>
    <col min="2" max="2" width="8.21875" customWidth="1"/>
    <col min="3" max="3" width="18.6640625" customWidth="1"/>
    <col min="4" max="4" width="18.6640625" style="43" customWidth="1"/>
    <col min="5" max="5" width="51" bestFit="1" customWidth="1"/>
    <col min="6" max="6" width="19.33203125" customWidth="1"/>
    <col min="7" max="7" width="17" customWidth="1"/>
    <col min="8" max="8" width="15.6640625" customWidth="1" outlineLevel="1"/>
    <col min="9" max="9" width="15.88671875" customWidth="1"/>
    <col min="10" max="10" width="17.77734375" hidden="1" customWidth="1" outlineLevel="1"/>
    <col min="11" max="11" width="19.77734375" customWidth="1" collapsed="1"/>
    <col min="12" max="12" width="15.88671875" hidden="1" customWidth="1" outlineLevel="1"/>
    <col min="13" max="13" width="15.88671875" customWidth="1" collapsed="1"/>
    <col min="14" max="14" width="15.88671875" hidden="1" customWidth="1" outlineLevel="1"/>
    <col min="15" max="15" width="17.33203125" customWidth="1" collapsed="1"/>
    <col min="16" max="16" width="21.88671875" hidden="1" customWidth="1" outlineLevel="1"/>
    <col min="17" max="17" width="22" customWidth="1" collapsed="1"/>
    <col min="18" max="18" width="21.33203125" hidden="1" customWidth="1" outlineLevel="1"/>
    <col min="19" max="19" width="21.33203125" customWidth="1" collapsed="1"/>
    <col min="20" max="20" width="21.33203125" hidden="1" customWidth="1" outlineLevel="1"/>
    <col min="21" max="21" width="21.33203125" customWidth="1" collapsed="1"/>
    <col min="22" max="22" width="21.33203125" hidden="1" customWidth="1" outlineLevel="1"/>
    <col min="23" max="23" width="21.33203125" customWidth="1" collapsed="1"/>
    <col min="24" max="24" width="16.5546875" customWidth="1"/>
    <col min="25" max="27" width="11.5546875" style="3"/>
    <col min="32" max="32" width="14.6640625" customWidth="1"/>
  </cols>
  <sheetData>
    <row r="1" spans="2:32" s="3" customFormat="1" ht="15.6" x14ac:dyDescent="0.3">
      <c r="B1" s="76" t="s">
        <v>107</v>
      </c>
      <c r="C1" s="76"/>
      <c r="D1" s="76"/>
      <c r="E1" s="76"/>
      <c r="F1" s="76"/>
      <c r="G1" s="76"/>
      <c r="H1" s="1"/>
      <c r="I1" s="1"/>
      <c r="J1" s="45" t="s">
        <v>85</v>
      </c>
      <c r="K1" s="45"/>
      <c r="L1" s="46">
        <v>9</v>
      </c>
      <c r="M1" s="45"/>
      <c r="N1" s="46">
        <v>8</v>
      </c>
      <c r="O1" s="45"/>
      <c r="P1" s="47">
        <v>26</v>
      </c>
      <c r="Q1" s="47"/>
      <c r="R1" s="47">
        <v>23</v>
      </c>
      <c r="S1" s="47"/>
      <c r="T1" s="47">
        <v>24</v>
      </c>
      <c r="U1" s="47"/>
      <c r="V1" s="47">
        <v>22</v>
      </c>
      <c r="W1" s="47"/>
      <c r="Z1" s="1"/>
      <c r="AA1" s="1"/>
    </row>
    <row r="2" spans="2:32" s="3" customFormat="1" x14ac:dyDescent="0.3">
      <c r="B2" s="1"/>
      <c r="C2" s="1"/>
      <c r="D2" s="1"/>
      <c r="E2" s="1"/>
      <c r="F2" s="1"/>
      <c r="G2" s="1"/>
      <c r="H2" s="81" t="s">
        <v>87</v>
      </c>
      <c r="I2" s="82"/>
      <c r="J2" s="82"/>
      <c r="K2" s="82"/>
      <c r="L2" s="82"/>
      <c r="M2" s="82"/>
      <c r="N2" s="82"/>
      <c r="O2" s="83"/>
      <c r="P2" s="84" t="s">
        <v>88</v>
      </c>
      <c r="Q2" s="85"/>
      <c r="R2" s="85"/>
      <c r="S2" s="85"/>
      <c r="T2" s="85"/>
      <c r="U2" s="85"/>
      <c r="V2" s="85"/>
      <c r="W2" s="86"/>
      <c r="Z2" s="1"/>
      <c r="AA2" s="1"/>
    </row>
    <row r="3" spans="2:32" ht="48.6" customHeight="1" x14ac:dyDescent="0.3">
      <c r="H3" s="48" t="s">
        <v>55</v>
      </c>
      <c r="I3" s="48" t="s">
        <v>56</v>
      </c>
      <c r="J3" s="48" t="s">
        <v>62</v>
      </c>
      <c r="K3" s="48" t="s">
        <v>63</v>
      </c>
      <c r="L3" s="48" t="s">
        <v>54</v>
      </c>
      <c r="M3" s="48" t="s">
        <v>54</v>
      </c>
      <c r="N3" s="48" t="s">
        <v>60</v>
      </c>
      <c r="O3" s="48" t="s">
        <v>64</v>
      </c>
      <c r="P3" s="26" t="s">
        <v>61</v>
      </c>
      <c r="Q3" s="26" t="s">
        <v>61</v>
      </c>
      <c r="R3" s="26" t="s">
        <v>57</v>
      </c>
      <c r="S3" s="26" t="s">
        <v>57</v>
      </c>
      <c r="T3" s="26" t="s">
        <v>58</v>
      </c>
      <c r="U3" s="26" t="s">
        <v>58</v>
      </c>
      <c r="V3" s="26" t="s">
        <v>59</v>
      </c>
      <c r="W3" s="26" t="s">
        <v>59</v>
      </c>
      <c r="X3" s="75"/>
      <c r="Y3" s="2"/>
      <c r="Z3" s="2"/>
      <c r="AF3" s="4" t="s">
        <v>24</v>
      </c>
    </row>
    <row r="4" spans="2:32" ht="24" customHeight="1" x14ac:dyDescent="0.3">
      <c r="B4" s="77" t="s">
        <v>25</v>
      </c>
      <c r="C4" s="77"/>
      <c r="D4" s="77"/>
      <c r="E4" s="77"/>
      <c r="F4" s="77"/>
      <c r="G4" s="78"/>
      <c r="H4" s="25" t="s">
        <v>23</v>
      </c>
      <c r="I4" s="25" t="s">
        <v>23</v>
      </c>
      <c r="J4" s="25" t="s">
        <v>23</v>
      </c>
      <c r="K4" s="25" t="s">
        <v>23</v>
      </c>
      <c r="L4" s="25" t="s">
        <v>22</v>
      </c>
      <c r="M4" s="25" t="s">
        <v>22</v>
      </c>
      <c r="N4" s="25" t="s">
        <v>22</v>
      </c>
      <c r="O4" s="25" t="s">
        <v>22</v>
      </c>
      <c r="P4" s="26" t="s">
        <v>23</v>
      </c>
      <c r="Q4" s="26" t="s">
        <v>23</v>
      </c>
      <c r="R4" s="26" t="s">
        <v>23</v>
      </c>
      <c r="S4" s="26" t="s">
        <v>23</v>
      </c>
      <c r="T4" s="26" t="s">
        <v>23</v>
      </c>
      <c r="U4" s="26" t="s">
        <v>23</v>
      </c>
      <c r="V4" s="26" t="s">
        <v>23</v>
      </c>
      <c r="W4" s="26" t="s">
        <v>23</v>
      </c>
      <c r="X4" s="75"/>
      <c r="Y4" s="2"/>
      <c r="AA4" s="1"/>
    </row>
    <row r="5" spans="2:32" ht="26.4" x14ac:dyDescent="0.3">
      <c r="B5" s="14" t="s">
        <v>1</v>
      </c>
      <c r="C5" s="15" t="s">
        <v>0</v>
      </c>
      <c r="D5" s="15" t="s">
        <v>0</v>
      </c>
      <c r="E5" s="16" t="s">
        <v>4</v>
      </c>
      <c r="F5" s="13" t="s">
        <v>2</v>
      </c>
      <c r="G5" s="17" t="s">
        <v>3</v>
      </c>
      <c r="H5" s="27">
        <v>0.09</v>
      </c>
      <c r="I5" s="27">
        <v>0.09</v>
      </c>
      <c r="J5" s="28">
        <v>1.3081</v>
      </c>
      <c r="K5" s="28">
        <v>1.3081</v>
      </c>
      <c r="L5" s="28">
        <v>0</v>
      </c>
      <c r="M5" s="28">
        <v>0</v>
      </c>
      <c r="N5" s="28">
        <v>5.5E-2</v>
      </c>
      <c r="O5" s="28">
        <v>5.5E-2</v>
      </c>
      <c r="P5" s="29">
        <v>0.66039999999999999</v>
      </c>
      <c r="Q5" s="29">
        <v>0.66039999999999999</v>
      </c>
      <c r="R5" s="29">
        <v>0.23019999999999999</v>
      </c>
      <c r="S5" s="29">
        <v>0.23019999999999999</v>
      </c>
      <c r="T5" s="29">
        <v>1.2786</v>
      </c>
      <c r="U5" s="29">
        <v>1.2786</v>
      </c>
      <c r="V5" s="29">
        <v>1.21E-2</v>
      </c>
      <c r="W5" s="29">
        <v>1.21E-2</v>
      </c>
      <c r="X5" s="30" t="s">
        <v>68</v>
      </c>
      <c r="Y5" s="2"/>
      <c r="Z5" s="2"/>
      <c r="AA5" s="1"/>
    </row>
    <row r="6" spans="2:32" ht="24.6" customHeight="1" x14ac:dyDescent="0.3">
      <c r="B6" s="35">
        <v>1</v>
      </c>
      <c r="C6" s="36">
        <v>190155722001</v>
      </c>
      <c r="D6" s="44" t="s">
        <v>70</v>
      </c>
      <c r="E6" s="37" t="s">
        <v>7</v>
      </c>
      <c r="F6" s="38">
        <v>1.8794489860879149</v>
      </c>
      <c r="G6" s="39" t="s">
        <v>109</v>
      </c>
      <c r="H6" s="31">
        <v>0.17299443685097385</v>
      </c>
      <c r="I6" s="32" t="s">
        <v>110</v>
      </c>
      <c r="J6" s="32">
        <v>15.944975700000001</v>
      </c>
      <c r="K6" s="32" t="s">
        <v>110</v>
      </c>
      <c r="L6" s="33">
        <v>0</v>
      </c>
      <c r="M6" s="32" t="s">
        <v>110</v>
      </c>
      <c r="N6" s="33">
        <v>-0.23038983000000002</v>
      </c>
      <c r="O6" s="32" t="s">
        <v>110</v>
      </c>
      <c r="P6" s="32">
        <v>7.6316802399999997</v>
      </c>
      <c r="Q6" s="32" t="s">
        <v>110</v>
      </c>
      <c r="R6" s="32">
        <v>0.19328708999999999</v>
      </c>
      <c r="S6" s="32" t="s">
        <v>24</v>
      </c>
      <c r="T6" s="32">
        <v>9.223103459999999</v>
      </c>
      <c r="U6" s="32" t="s">
        <v>110</v>
      </c>
      <c r="V6" s="33">
        <v>1.828712E-2</v>
      </c>
      <c r="W6" s="32" t="s">
        <v>110</v>
      </c>
      <c r="X6" s="34">
        <v>71</v>
      </c>
    </row>
    <row r="7" spans="2:32" ht="24.6" customHeight="1" x14ac:dyDescent="0.3">
      <c r="B7" s="35">
        <v>2</v>
      </c>
      <c r="C7" s="36">
        <v>190115798001</v>
      </c>
      <c r="D7" s="44" t="s">
        <v>69</v>
      </c>
      <c r="E7" s="37" t="s">
        <v>6</v>
      </c>
      <c r="F7" s="38">
        <v>2.6676957585279055</v>
      </c>
      <c r="G7" s="39" t="s">
        <v>111</v>
      </c>
      <c r="H7" s="31">
        <v>0.13421668296907205</v>
      </c>
      <c r="I7" s="32" t="s">
        <v>110</v>
      </c>
      <c r="J7" s="32">
        <v>1.7424667400000002</v>
      </c>
      <c r="K7" s="32" t="s">
        <v>110</v>
      </c>
      <c r="L7" s="33">
        <v>0</v>
      </c>
      <c r="M7" s="32" t="s">
        <v>110</v>
      </c>
      <c r="N7" s="33">
        <v>7.1112029999999993E-2</v>
      </c>
      <c r="O7" s="32" t="s">
        <v>24</v>
      </c>
      <c r="P7" s="32">
        <v>7.7769065699999995</v>
      </c>
      <c r="Q7" s="32" t="s">
        <v>110</v>
      </c>
      <c r="R7" s="32">
        <v>0.26435684999999998</v>
      </c>
      <c r="S7" s="32" t="s">
        <v>110</v>
      </c>
      <c r="T7" s="32">
        <v>7.2441500599999991</v>
      </c>
      <c r="U7" s="32" t="s">
        <v>110</v>
      </c>
      <c r="V7" s="33">
        <v>1.6978E-2</v>
      </c>
      <c r="W7" s="32" t="s">
        <v>110</v>
      </c>
      <c r="X7" s="34">
        <v>63</v>
      </c>
    </row>
    <row r="8" spans="2:32" ht="24.6" customHeight="1" x14ac:dyDescent="0.3">
      <c r="B8" s="35">
        <v>3</v>
      </c>
      <c r="C8" s="36">
        <v>1790567699001</v>
      </c>
      <c r="D8" s="44" t="s">
        <v>81</v>
      </c>
      <c r="E8" s="37" t="s">
        <v>9</v>
      </c>
      <c r="F8" s="38">
        <v>3.1432468710631878</v>
      </c>
      <c r="G8" s="39" t="s">
        <v>112</v>
      </c>
      <c r="H8" s="31">
        <v>0.15231325976350413</v>
      </c>
      <c r="I8" s="32" t="s">
        <v>110</v>
      </c>
      <c r="J8" s="32">
        <v>3.25963739</v>
      </c>
      <c r="K8" s="32" t="s">
        <v>110</v>
      </c>
      <c r="L8" s="33">
        <v>0</v>
      </c>
      <c r="M8" s="32" t="s">
        <v>110</v>
      </c>
      <c r="N8" s="33">
        <v>5.540573E-2</v>
      </c>
      <c r="O8" s="32" t="s">
        <v>24</v>
      </c>
      <c r="P8" s="32">
        <v>0.74929182999999999</v>
      </c>
      <c r="Q8" s="32" t="s">
        <v>110</v>
      </c>
      <c r="R8" s="32">
        <v>0.28867082999999999</v>
      </c>
      <c r="S8" s="32" t="s">
        <v>110</v>
      </c>
      <c r="T8" s="32">
        <v>1.00353797</v>
      </c>
      <c r="U8" s="32" t="s">
        <v>24</v>
      </c>
      <c r="V8" s="33">
        <v>1.3732919999999999E-2</v>
      </c>
      <c r="W8" s="32" t="s">
        <v>110</v>
      </c>
      <c r="X8" s="34">
        <v>38</v>
      </c>
    </row>
    <row r="9" spans="2:32" ht="24.6" customHeight="1" x14ac:dyDescent="0.3">
      <c r="B9" s="35">
        <v>4</v>
      </c>
      <c r="C9" s="36">
        <v>1790451801001</v>
      </c>
      <c r="D9" s="44" t="s">
        <v>80</v>
      </c>
      <c r="E9" s="37" t="s">
        <v>8</v>
      </c>
      <c r="F9" s="38">
        <v>3.7077204279287908</v>
      </c>
      <c r="G9" s="39" t="s">
        <v>112</v>
      </c>
      <c r="H9" s="31">
        <v>9.1300000000000006E-2</v>
      </c>
      <c r="I9" s="32" t="s">
        <v>110</v>
      </c>
      <c r="J9" s="32">
        <v>1.26010051</v>
      </c>
      <c r="K9" s="32" t="s">
        <v>24</v>
      </c>
      <c r="L9" s="33">
        <v>0</v>
      </c>
      <c r="M9" s="32" t="s">
        <v>110</v>
      </c>
      <c r="N9" s="33">
        <v>0.49665080000000006</v>
      </c>
      <c r="O9" s="32" t="s">
        <v>24</v>
      </c>
      <c r="P9" s="32">
        <v>1.0099574</v>
      </c>
      <c r="Q9" s="32" t="s">
        <v>110</v>
      </c>
      <c r="R9" s="32">
        <v>0.30939530999999998</v>
      </c>
      <c r="S9" s="32" t="s">
        <v>110</v>
      </c>
      <c r="T9" s="32">
        <v>1.18553821</v>
      </c>
      <c r="U9" s="32" t="s">
        <v>24</v>
      </c>
      <c r="V9" s="33">
        <v>1.3407599999999999E-2</v>
      </c>
      <c r="W9" s="32" t="s">
        <v>110</v>
      </c>
      <c r="X9" s="34">
        <v>34</v>
      </c>
    </row>
    <row r="10" spans="2:32" ht="24.6" customHeight="1" x14ac:dyDescent="0.3">
      <c r="B10" s="35">
        <v>5</v>
      </c>
      <c r="C10" s="36">
        <v>1890003628001</v>
      </c>
      <c r="D10" s="44" t="s">
        <v>83</v>
      </c>
      <c r="E10" s="37" t="s">
        <v>11</v>
      </c>
      <c r="F10" s="38">
        <v>2.4277323876480774</v>
      </c>
      <c r="G10" s="39" t="s">
        <v>111</v>
      </c>
      <c r="H10" s="31">
        <v>0.21952295718490458</v>
      </c>
      <c r="I10" s="32" t="s">
        <v>110</v>
      </c>
      <c r="J10" s="32">
        <v>-16.288426730000001</v>
      </c>
      <c r="K10" s="32" t="s">
        <v>110</v>
      </c>
      <c r="L10" s="33">
        <v>0</v>
      </c>
      <c r="M10" s="32" t="s">
        <v>110</v>
      </c>
      <c r="N10" s="33">
        <v>-0.37987281000000001</v>
      </c>
      <c r="O10" s="32" t="s">
        <v>110</v>
      </c>
      <c r="P10" s="32">
        <v>1.22283768</v>
      </c>
      <c r="Q10" s="32" t="s">
        <v>110</v>
      </c>
      <c r="R10" s="32">
        <v>0.41496616000000003</v>
      </c>
      <c r="S10" s="32" t="s">
        <v>110</v>
      </c>
      <c r="T10" s="32">
        <v>0.76923810999999997</v>
      </c>
      <c r="U10" s="32" t="s">
        <v>24</v>
      </c>
      <c r="V10" s="33">
        <v>1.203458E-2</v>
      </c>
      <c r="W10" s="32" t="s">
        <v>24</v>
      </c>
      <c r="X10" s="34">
        <v>34</v>
      </c>
    </row>
    <row r="11" spans="2:32" ht="24.6" customHeight="1" x14ac:dyDescent="0.3">
      <c r="B11" s="35">
        <v>6</v>
      </c>
      <c r="C11" s="36">
        <v>590052000001</v>
      </c>
      <c r="D11" s="44" t="s">
        <v>74</v>
      </c>
      <c r="E11" s="37" t="s">
        <v>12</v>
      </c>
      <c r="F11" s="38">
        <v>2.2126355344858664</v>
      </c>
      <c r="G11" s="39" t="s">
        <v>111</v>
      </c>
      <c r="H11" s="31">
        <v>0.293311100105692</v>
      </c>
      <c r="I11" s="32" t="s">
        <v>110</v>
      </c>
      <c r="J11" s="32">
        <v>33.525309360000001</v>
      </c>
      <c r="K11" s="32" t="s">
        <v>110</v>
      </c>
      <c r="L11" s="33">
        <v>0</v>
      </c>
      <c r="M11" s="32" t="s">
        <v>110</v>
      </c>
      <c r="N11" s="33">
        <v>-8.7050079999999988E-2</v>
      </c>
      <c r="O11" s="32" t="s">
        <v>110</v>
      </c>
      <c r="P11" s="32">
        <v>1.0678296899999999</v>
      </c>
      <c r="Q11" s="32" t="s">
        <v>110</v>
      </c>
      <c r="R11" s="32">
        <v>0.26996208999999999</v>
      </c>
      <c r="S11" s="32" t="s">
        <v>110</v>
      </c>
      <c r="T11" s="32">
        <v>1.0322229700000001</v>
      </c>
      <c r="U11" s="32" t="s">
        <v>24</v>
      </c>
      <c r="V11" s="33">
        <v>1.3093649999999998E-2</v>
      </c>
      <c r="W11" s="32" t="s">
        <v>110</v>
      </c>
      <c r="X11" s="34">
        <v>20</v>
      </c>
    </row>
    <row r="12" spans="2:32" ht="24.6" customHeight="1" x14ac:dyDescent="0.3">
      <c r="B12" s="35">
        <v>7</v>
      </c>
      <c r="C12" s="36">
        <v>691706710001</v>
      </c>
      <c r="D12" s="44" t="s">
        <v>75</v>
      </c>
      <c r="E12" s="37" t="s">
        <v>5</v>
      </c>
      <c r="F12" s="38">
        <v>2.3066988320010426</v>
      </c>
      <c r="G12" s="39" t="s">
        <v>111</v>
      </c>
      <c r="H12" s="31">
        <v>0.12053353323440662</v>
      </c>
      <c r="I12" s="32" t="s">
        <v>110</v>
      </c>
      <c r="J12" s="32">
        <v>3.3640683600000001</v>
      </c>
      <c r="K12" s="32" t="s">
        <v>110</v>
      </c>
      <c r="L12" s="33">
        <v>0</v>
      </c>
      <c r="M12" s="32" t="s">
        <v>110</v>
      </c>
      <c r="N12" s="33">
        <v>-7.2298539999999994E-2</v>
      </c>
      <c r="O12" s="32" t="s">
        <v>110</v>
      </c>
      <c r="P12" s="32">
        <v>3.42571995</v>
      </c>
      <c r="Q12" s="32" t="s">
        <v>110</v>
      </c>
      <c r="R12" s="32">
        <v>0.20514047000000002</v>
      </c>
      <c r="S12" s="32" t="s">
        <v>24</v>
      </c>
      <c r="T12" s="32">
        <v>1.09838733</v>
      </c>
      <c r="U12" s="32" t="s">
        <v>24</v>
      </c>
      <c r="V12" s="33">
        <v>1.7085619999999999E-2</v>
      </c>
      <c r="W12" s="32" t="s">
        <v>110</v>
      </c>
      <c r="X12" s="34">
        <v>19</v>
      </c>
    </row>
    <row r="13" spans="2:32" ht="24.6" customHeight="1" x14ac:dyDescent="0.3">
      <c r="B13" s="35">
        <v>8</v>
      </c>
      <c r="C13" s="36">
        <v>490001883001</v>
      </c>
      <c r="D13" s="44" t="s">
        <v>72</v>
      </c>
      <c r="E13" s="37" t="s">
        <v>13</v>
      </c>
      <c r="F13" s="38">
        <v>2.9367226958642871</v>
      </c>
      <c r="G13" s="39" t="s">
        <v>111</v>
      </c>
      <c r="H13" s="31">
        <v>0.12944566184086176</v>
      </c>
      <c r="I13" s="32" t="s">
        <v>110</v>
      </c>
      <c r="J13" s="32">
        <v>1.61796278</v>
      </c>
      <c r="K13" s="32" t="s">
        <v>110</v>
      </c>
      <c r="L13" s="33">
        <v>0</v>
      </c>
      <c r="M13" s="32" t="s">
        <v>110</v>
      </c>
      <c r="N13" s="33">
        <v>-2.5940120000000001E-2</v>
      </c>
      <c r="O13" s="32" t="s">
        <v>110</v>
      </c>
      <c r="P13" s="32">
        <v>1.30225982</v>
      </c>
      <c r="Q13" s="32" t="s">
        <v>110</v>
      </c>
      <c r="R13" s="32">
        <v>0.32562255000000001</v>
      </c>
      <c r="S13" s="32" t="s">
        <v>110</v>
      </c>
      <c r="T13" s="32">
        <v>1.0773538300000001</v>
      </c>
      <c r="U13" s="32" t="s">
        <v>24</v>
      </c>
      <c r="V13" s="33">
        <v>1.272947E-2</v>
      </c>
      <c r="W13" s="32" t="s">
        <v>110</v>
      </c>
      <c r="X13" s="34">
        <v>16</v>
      </c>
    </row>
    <row r="14" spans="2:32" ht="24.6" customHeight="1" x14ac:dyDescent="0.3">
      <c r="B14" s="35">
        <v>9</v>
      </c>
      <c r="C14" s="36">
        <v>1190075539001</v>
      </c>
      <c r="D14" s="44" t="s">
        <v>77</v>
      </c>
      <c r="E14" s="37" t="s">
        <v>20</v>
      </c>
      <c r="F14" s="38">
        <v>2.8262353456443434</v>
      </c>
      <c r="G14" s="39" t="s">
        <v>111</v>
      </c>
      <c r="H14" s="31">
        <v>0.20574857678655314</v>
      </c>
      <c r="I14" s="32" t="s">
        <v>110</v>
      </c>
      <c r="J14" s="32">
        <v>3.4606367599999999</v>
      </c>
      <c r="K14" s="32" t="s">
        <v>110</v>
      </c>
      <c r="L14" s="33">
        <v>0</v>
      </c>
      <c r="M14" s="32" t="s">
        <v>110</v>
      </c>
      <c r="N14" s="33">
        <v>-8.4627549999999996E-2</v>
      </c>
      <c r="O14" s="32" t="s">
        <v>110</v>
      </c>
      <c r="P14" s="32">
        <v>1.8942335700000001</v>
      </c>
      <c r="Q14" s="32" t="s">
        <v>110</v>
      </c>
      <c r="R14" s="32">
        <v>0.21154171000000002</v>
      </c>
      <c r="S14" s="32" t="s">
        <v>24</v>
      </c>
      <c r="T14" s="32">
        <v>0.74530169999999996</v>
      </c>
      <c r="U14" s="32" t="s">
        <v>24</v>
      </c>
      <c r="V14" s="33">
        <v>1.11593E-2</v>
      </c>
      <c r="W14" s="32" t="s">
        <v>24</v>
      </c>
      <c r="X14" s="34">
        <v>18</v>
      </c>
    </row>
    <row r="15" spans="2:32" ht="24.6" customHeight="1" x14ac:dyDescent="0.3">
      <c r="B15" s="35">
        <v>10</v>
      </c>
      <c r="C15" s="36">
        <v>1890037646001</v>
      </c>
      <c r="D15" s="44" t="s">
        <v>84</v>
      </c>
      <c r="E15" s="37" t="s">
        <v>14</v>
      </c>
      <c r="F15" s="38">
        <v>2.6543092232145846</v>
      </c>
      <c r="G15" s="39" t="s">
        <v>111</v>
      </c>
      <c r="H15" s="31">
        <v>0.21690712794690878</v>
      </c>
      <c r="I15" s="32" t="s">
        <v>110</v>
      </c>
      <c r="J15" s="32">
        <v>4.2268974300000002</v>
      </c>
      <c r="K15" s="32" t="s">
        <v>110</v>
      </c>
      <c r="L15" s="33">
        <v>0</v>
      </c>
      <c r="M15" s="32" t="s">
        <v>110</v>
      </c>
      <c r="N15" s="33">
        <v>-2.5434439999999999E-2</v>
      </c>
      <c r="O15" s="32" t="s">
        <v>110</v>
      </c>
      <c r="P15" s="32">
        <v>0.80760807000000001</v>
      </c>
      <c r="Q15" s="32" t="s">
        <v>110</v>
      </c>
      <c r="R15" s="32">
        <v>0.27420417000000002</v>
      </c>
      <c r="S15" s="32" t="s">
        <v>110</v>
      </c>
      <c r="T15" s="32">
        <v>0.88324042000000003</v>
      </c>
      <c r="U15" s="32" t="s">
        <v>24</v>
      </c>
      <c r="V15" s="33">
        <v>1.2496259999999999E-2</v>
      </c>
      <c r="W15" s="32" t="s">
        <v>110</v>
      </c>
      <c r="X15" s="34">
        <v>13</v>
      </c>
    </row>
    <row r="16" spans="2:32" ht="24.6" customHeight="1" x14ac:dyDescent="0.3">
      <c r="B16" s="35">
        <v>11</v>
      </c>
      <c r="C16" s="36">
        <v>1890001323001</v>
      </c>
      <c r="D16" s="44" t="s">
        <v>82</v>
      </c>
      <c r="E16" s="37" t="s">
        <v>10</v>
      </c>
      <c r="F16" s="38">
        <v>2.7535171146387403</v>
      </c>
      <c r="G16" s="39" t="s">
        <v>111</v>
      </c>
      <c r="H16" s="31">
        <v>0.15143090092545353</v>
      </c>
      <c r="I16" s="32" t="s">
        <v>110</v>
      </c>
      <c r="J16" s="32">
        <v>3.31472195</v>
      </c>
      <c r="K16" s="32" t="s">
        <v>110</v>
      </c>
      <c r="L16" s="33">
        <v>0</v>
      </c>
      <c r="M16" s="32" t="s">
        <v>110</v>
      </c>
      <c r="N16" s="33">
        <v>-0.13807193000000001</v>
      </c>
      <c r="O16" s="32" t="s">
        <v>110</v>
      </c>
      <c r="P16" s="32">
        <v>2.2162597500000003</v>
      </c>
      <c r="Q16" s="32" t="s">
        <v>110</v>
      </c>
      <c r="R16" s="32">
        <v>0.32816805000000004</v>
      </c>
      <c r="S16" s="32" t="s">
        <v>110</v>
      </c>
      <c r="T16" s="32">
        <v>0.9925815400000001</v>
      </c>
      <c r="U16" s="32" t="s">
        <v>24</v>
      </c>
      <c r="V16" s="33">
        <v>1.3445579999999999E-2</v>
      </c>
      <c r="W16" s="32" t="s">
        <v>110</v>
      </c>
      <c r="X16" s="34">
        <v>18</v>
      </c>
    </row>
    <row r="17" spans="2:27" ht="24.6" customHeight="1" x14ac:dyDescent="0.3">
      <c r="B17" s="35">
        <v>12</v>
      </c>
      <c r="C17" s="36">
        <v>1690012606001</v>
      </c>
      <c r="D17" s="44" t="s">
        <v>79</v>
      </c>
      <c r="E17" s="37" t="s">
        <v>15</v>
      </c>
      <c r="F17" s="38">
        <v>1.4560200281975293</v>
      </c>
      <c r="G17" s="39" t="s">
        <v>109</v>
      </c>
      <c r="H17" s="31">
        <v>0.20683574110610672</v>
      </c>
      <c r="I17" s="32" t="s">
        <v>110</v>
      </c>
      <c r="J17" s="32">
        <v>7.3259298299999998</v>
      </c>
      <c r="K17" s="32" t="s">
        <v>110</v>
      </c>
      <c r="L17" s="33">
        <v>0</v>
      </c>
      <c r="M17" s="32" t="s">
        <v>110</v>
      </c>
      <c r="N17" s="33">
        <v>-8.262456E-2</v>
      </c>
      <c r="O17" s="32" t="s">
        <v>110</v>
      </c>
      <c r="P17" s="32">
        <v>2.8939673199999998</v>
      </c>
      <c r="Q17" s="32" t="s">
        <v>110</v>
      </c>
      <c r="R17" s="32">
        <v>0.24589338000000002</v>
      </c>
      <c r="S17" s="32" t="s">
        <v>110</v>
      </c>
      <c r="T17" s="32">
        <v>1.18924684</v>
      </c>
      <c r="U17" s="32" t="s">
        <v>24</v>
      </c>
      <c r="V17" s="33">
        <v>1.884893E-2</v>
      </c>
      <c r="W17" s="32" t="s">
        <v>110</v>
      </c>
      <c r="X17" s="34">
        <v>14</v>
      </c>
    </row>
    <row r="18" spans="2:27" ht="24.6" customHeight="1" x14ac:dyDescent="0.3">
      <c r="B18" s="35">
        <v>13</v>
      </c>
      <c r="C18" s="36">
        <v>290003288001</v>
      </c>
      <c r="D18" s="44" t="s">
        <v>71</v>
      </c>
      <c r="E18" s="37" t="s">
        <v>16</v>
      </c>
      <c r="F18" s="38">
        <v>2.387317900867659</v>
      </c>
      <c r="G18" s="39" t="s">
        <v>111</v>
      </c>
      <c r="H18" s="31">
        <v>0.17288439489194296</v>
      </c>
      <c r="I18" s="32" t="s">
        <v>110</v>
      </c>
      <c r="J18" s="32">
        <v>87.547330490000007</v>
      </c>
      <c r="K18" s="32" t="s">
        <v>110</v>
      </c>
      <c r="L18" s="33">
        <v>0</v>
      </c>
      <c r="M18" s="32" t="s">
        <v>110</v>
      </c>
      <c r="N18" s="33">
        <v>-0.22230049000000002</v>
      </c>
      <c r="O18" s="32" t="s">
        <v>110</v>
      </c>
      <c r="P18" s="32">
        <v>3.6859156400000002</v>
      </c>
      <c r="Q18" s="32" t="s">
        <v>110</v>
      </c>
      <c r="R18" s="32">
        <v>0.30338557999999999</v>
      </c>
      <c r="S18" s="32" t="s">
        <v>110</v>
      </c>
      <c r="T18" s="32">
        <v>3.6234935000000004</v>
      </c>
      <c r="U18" s="32" t="s">
        <v>110</v>
      </c>
      <c r="V18" s="33">
        <v>1.551134E-2</v>
      </c>
      <c r="W18" s="32" t="s">
        <v>110</v>
      </c>
      <c r="X18" s="34">
        <v>16</v>
      </c>
    </row>
    <row r="19" spans="2:27" ht="24.6" customHeight="1" x14ac:dyDescent="0.3">
      <c r="B19" s="35">
        <v>14</v>
      </c>
      <c r="C19" s="36">
        <v>790015002001</v>
      </c>
      <c r="D19" s="44" t="s">
        <v>76</v>
      </c>
      <c r="E19" s="37" t="s">
        <v>17</v>
      </c>
      <c r="F19" s="38">
        <v>3.3731687998501005</v>
      </c>
      <c r="G19" s="39" t="s">
        <v>112</v>
      </c>
      <c r="H19" s="31">
        <v>0.15977180371012409</v>
      </c>
      <c r="I19" s="32" t="s">
        <v>110</v>
      </c>
      <c r="J19" s="32">
        <v>1.8915648200000001</v>
      </c>
      <c r="K19" s="32" t="s">
        <v>110</v>
      </c>
      <c r="L19" s="33">
        <v>0</v>
      </c>
      <c r="M19" s="32" t="s">
        <v>110</v>
      </c>
      <c r="N19" s="33">
        <v>7.7542299999999995E-2</v>
      </c>
      <c r="O19" s="32" t="s">
        <v>24</v>
      </c>
      <c r="P19" s="32">
        <v>4.8150527899999993</v>
      </c>
      <c r="Q19" s="32" t="s">
        <v>110</v>
      </c>
      <c r="R19" s="32">
        <v>0.22611655999999999</v>
      </c>
      <c r="S19" s="32" t="s">
        <v>24</v>
      </c>
      <c r="T19" s="32">
        <v>3.4527885500000002</v>
      </c>
      <c r="U19" s="32" t="s">
        <v>110</v>
      </c>
      <c r="V19" s="33">
        <v>1.9823880000000002E-2</v>
      </c>
      <c r="W19" s="32" t="s">
        <v>110</v>
      </c>
      <c r="X19" s="34">
        <v>10</v>
      </c>
    </row>
    <row r="20" spans="2:27" ht="24.6" customHeight="1" x14ac:dyDescent="0.3">
      <c r="B20" s="35">
        <v>15</v>
      </c>
      <c r="C20" s="36">
        <v>590041920001</v>
      </c>
      <c r="D20" s="44" t="s">
        <v>73</v>
      </c>
      <c r="E20" s="37" t="s">
        <v>19</v>
      </c>
      <c r="F20" s="38">
        <v>2.2809817999582638</v>
      </c>
      <c r="G20" s="39" t="s">
        <v>111</v>
      </c>
      <c r="H20" s="31">
        <v>0.12546467801270231</v>
      </c>
      <c r="I20" s="32" t="s">
        <v>110</v>
      </c>
      <c r="J20" s="32">
        <v>7.9587504200000003</v>
      </c>
      <c r="K20" s="32" t="s">
        <v>110</v>
      </c>
      <c r="L20" s="33">
        <v>0</v>
      </c>
      <c r="M20" s="32" t="s">
        <v>110</v>
      </c>
      <c r="N20" s="33">
        <v>-0.12347398</v>
      </c>
      <c r="O20" s="32" t="s">
        <v>110</v>
      </c>
      <c r="P20" s="32">
        <v>1.3352537200000001</v>
      </c>
      <c r="Q20" s="32" t="s">
        <v>110</v>
      </c>
      <c r="R20" s="32">
        <v>0.16046265999999998</v>
      </c>
      <c r="S20" s="32" t="s">
        <v>24</v>
      </c>
      <c r="T20" s="32">
        <v>1.1793282199999999</v>
      </c>
      <c r="U20" s="32" t="s">
        <v>24</v>
      </c>
      <c r="V20" s="33">
        <v>2.0645859999999999E-2</v>
      </c>
      <c r="W20" s="32" t="s">
        <v>110</v>
      </c>
      <c r="X20" s="34">
        <v>13</v>
      </c>
    </row>
    <row r="21" spans="2:27" ht="24.6" customHeight="1" x14ac:dyDescent="0.3">
      <c r="B21" s="35">
        <v>16</v>
      </c>
      <c r="C21" s="36">
        <v>1390089410001</v>
      </c>
      <c r="D21" s="44" t="s">
        <v>78</v>
      </c>
      <c r="E21" s="37" t="s">
        <v>18</v>
      </c>
      <c r="F21" s="38">
        <v>2.5385396275931988</v>
      </c>
      <c r="G21" s="39" t="s">
        <v>111</v>
      </c>
      <c r="H21" s="31">
        <v>0.16826954792010745</v>
      </c>
      <c r="I21" s="32" t="s">
        <v>110</v>
      </c>
      <c r="J21" s="32">
        <v>1.84221715</v>
      </c>
      <c r="K21" s="32" t="s">
        <v>110</v>
      </c>
      <c r="L21" s="33">
        <v>0</v>
      </c>
      <c r="M21" s="32" t="s">
        <v>110</v>
      </c>
      <c r="N21" s="33">
        <v>-9.9614999999999999E-3</v>
      </c>
      <c r="O21" s="32" t="s">
        <v>110</v>
      </c>
      <c r="P21" s="32">
        <v>0.92225213999999989</v>
      </c>
      <c r="Q21" s="32" t="s">
        <v>110</v>
      </c>
      <c r="R21" s="32">
        <v>0.21069962</v>
      </c>
      <c r="S21" s="32" t="s">
        <v>24</v>
      </c>
      <c r="T21" s="32">
        <v>0.99958273000000009</v>
      </c>
      <c r="U21" s="32" t="s">
        <v>24</v>
      </c>
      <c r="V21" s="33">
        <v>1.964842E-2</v>
      </c>
      <c r="W21" s="32" t="s">
        <v>110</v>
      </c>
      <c r="X21" s="34">
        <v>8</v>
      </c>
    </row>
    <row r="22" spans="2:27" ht="24.6" customHeight="1" x14ac:dyDescent="0.3">
      <c r="B22" s="11"/>
      <c r="C22" s="18"/>
      <c r="D22" s="18"/>
      <c r="E22" s="19"/>
      <c r="F22" s="20"/>
      <c r="G22" s="22"/>
      <c r="H22" s="21"/>
      <c r="I22" s="22"/>
      <c r="J22" s="22"/>
      <c r="K22" s="22"/>
      <c r="L22" s="22"/>
      <c r="M22" s="22"/>
      <c r="N22" s="23"/>
      <c r="O22" s="22"/>
      <c r="P22" s="22"/>
      <c r="Q22" s="22"/>
      <c r="R22" s="22"/>
      <c r="S22" s="22"/>
      <c r="T22" s="22"/>
      <c r="U22" s="22"/>
      <c r="V22" s="22"/>
      <c r="W22" s="22"/>
      <c r="X22" s="24"/>
    </row>
    <row r="24" spans="2:27" ht="15.6" x14ac:dyDescent="0.3">
      <c r="B24" s="40" t="s">
        <v>26</v>
      </c>
      <c r="C24" s="41"/>
      <c r="D24" s="42"/>
      <c r="E24" s="41"/>
      <c r="F24" s="41"/>
      <c r="G24" s="41"/>
      <c r="H24" s="41"/>
      <c r="I24" s="41"/>
      <c r="J24" s="41"/>
      <c r="K24" s="41"/>
      <c r="L24" s="41"/>
      <c r="M24" s="41"/>
      <c r="N24" s="41"/>
      <c r="O24" s="41"/>
      <c r="P24" s="41"/>
      <c r="Q24" s="41"/>
      <c r="R24" s="41"/>
    </row>
    <row r="25" spans="2:27" s="6" customFormat="1" ht="13.8" customHeight="1" x14ac:dyDescent="0.3">
      <c r="B25" s="79" t="s">
        <v>86</v>
      </c>
      <c r="C25" s="79"/>
      <c r="D25" s="79"/>
      <c r="E25" s="79"/>
      <c r="F25" s="79"/>
      <c r="G25" s="79"/>
      <c r="H25" s="79"/>
      <c r="I25" s="79"/>
      <c r="J25" s="79"/>
      <c r="K25" s="79"/>
      <c r="L25" s="79"/>
      <c r="M25" s="79"/>
      <c r="N25" s="79"/>
      <c r="O25" s="79"/>
      <c r="P25" s="79"/>
      <c r="Q25" s="79"/>
      <c r="R25" s="79"/>
      <c r="S25" s="12"/>
      <c r="T25" s="12"/>
      <c r="U25" s="12"/>
      <c r="V25" s="12"/>
      <c r="W25" s="12"/>
      <c r="X25" s="12"/>
      <c r="Y25" s="7"/>
      <c r="Z25" s="7"/>
      <c r="AA25" s="7"/>
    </row>
    <row r="26" spans="2:27" s="6" customFormat="1" ht="34.5" customHeight="1" x14ac:dyDescent="0.3">
      <c r="B26" s="79" t="s">
        <v>65</v>
      </c>
      <c r="C26" s="79"/>
      <c r="D26" s="79"/>
      <c r="E26" s="79"/>
      <c r="F26" s="79"/>
      <c r="G26" s="79"/>
      <c r="H26" s="79"/>
      <c r="I26" s="79"/>
      <c r="J26" s="79"/>
      <c r="K26" s="79"/>
      <c r="L26" s="79"/>
      <c r="M26" s="79"/>
      <c r="N26" s="79"/>
      <c r="O26" s="79"/>
      <c r="P26" s="79"/>
      <c r="Q26" s="79"/>
      <c r="R26" s="79"/>
      <c r="S26" s="12"/>
      <c r="T26" s="12"/>
      <c r="U26" s="12"/>
      <c r="V26" s="12"/>
      <c r="W26" s="12"/>
      <c r="X26" s="12"/>
      <c r="Y26" s="7"/>
      <c r="Z26" s="7"/>
      <c r="AA26" s="7"/>
    </row>
    <row r="27" spans="2:27" s="6" customFormat="1" ht="34.5" customHeight="1" x14ac:dyDescent="0.3">
      <c r="B27" s="79" t="s">
        <v>66</v>
      </c>
      <c r="C27" s="79"/>
      <c r="D27" s="79"/>
      <c r="E27" s="79"/>
      <c r="F27" s="79"/>
      <c r="G27" s="79"/>
      <c r="H27" s="79"/>
      <c r="I27" s="79"/>
      <c r="J27" s="79"/>
      <c r="K27" s="79"/>
      <c r="L27" s="79"/>
      <c r="M27" s="79"/>
      <c r="N27" s="79"/>
      <c r="O27" s="79"/>
      <c r="P27" s="79"/>
      <c r="Q27" s="79"/>
      <c r="R27" s="79"/>
      <c r="S27" s="12"/>
      <c r="T27" s="12"/>
      <c r="U27" s="12"/>
      <c r="V27" s="12"/>
      <c r="W27" s="12"/>
      <c r="X27" s="12"/>
      <c r="Y27" s="7"/>
      <c r="Z27" s="7"/>
      <c r="AA27" s="7"/>
    </row>
    <row r="28" spans="2:27" s="8" customFormat="1" ht="20.399999999999999" customHeight="1" x14ac:dyDescent="0.3">
      <c r="B28" s="80" t="s">
        <v>67</v>
      </c>
      <c r="C28" s="80"/>
      <c r="D28" s="80"/>
      <c r="E28" s="80"/>
      <c r="F28" s="80"/>
      <c r="G28" s="80"/>
      <c r="H28" s="80"/>
      <c r="I28" s="80"/>
      <c r="J28" s="80"/>
      <c r="K28" s="80"/>
      <c r="L28" s="80"/>
      <c r="M28" s="80"/>
      <c r="N28" s="80"/>
      <c r="O28" s="80"/>
      <c r="P28" s="80"/>
      <c r="Q28" s="80"/>
      <c r="R28" s="80"/>
      <c r="S28" s="12"/>
      <c r="T28" s="12"/>
      <c r="U28" s="12"/>
      <c r="V28" s="12"/>
      <c r="W28" s="12"/>
      <c r="X28" s="12"/>
      <c r="Y28" s="9"/>
      <c r="Z28" s="9"/>
      <c r="AA28" s="9"/>
    </row>
    <row r="29" spans="2:27" ht="15.6" x14ac:dyDescent="0.3">
      <c r="B29" s="74" t="s">
        <v>106</v>
      </c>
      <c r="C29" s="74"/>
      <c r="D29" s="74"/>
      <c r="E29" s="74"/>
      <c r="F29" s="74"/>
      <c r="G29" s="74"/>
      <c r="H29" s="74"/>
      <c r="I29" s="74"/>
      <c r="J29" s="74"/>
      <c r="K29" s="74"/>
      <c r="L29" s="74"/>
      <c r="M29" s="74"/>
      <c r="N29" s="74"/>
      <c r="O29" s="74"/>
      <c r="P29" s="74"/>
      <c r="Q29" s="74"/>
      <c r="R29" s="74"/>
    </row>
    <row r="30" spans="2:27" ht="15.6" x14ac:dyDescent="0.3">
      <c r="B30" s="41" t="s">
        <v>108</v>
      </c>
      <c r="C30" s="41"/>
      <c r="D30" s="42"/>
      <c r="E30" s="41"/>
      <c r="F30" s="41"/>
      <c r="G30" s="41"/>
      <c r="H30" s="41"/>
      <c r="I30" s="41"/>
      <c r="J30" s="41"/>
      <c r="K30" s="41"/>
      <c r="L30" s="41"/>
      <c r="M30" s="41"/>
      <c r="N30" s="41"/>
      <c r="O30" s="41"/>
      <c r="P30" s="41"/>
      <c r="Q30" s="41"/>
      <c r="R30" s="41"/>
    </row>
  </sheetData>
  <sortState ref="B7:AC25">
    <sortCondition descending="1" ref="X7:X25"/>
  </sortState>
  <mergeCells count="10">
    <mergeCell ref="B29:R29"/>
    <mergeCell ref="X3:X4"/>
    <mergeCell ref="B1:G1"/>
    <mergeCell ref="B4:G4"/>
    <mergeCell ref="B25:R25"/>
    <mergeCell ref="B26:R26"/>
    <mergeCell ref="B27:R27"/>
    <mergeCell ref="B28:R28"/>
    <mergeCell ref="H2:O2"/>
    <mergeCell ref="P2:W2"/>
  </mergeCells>
  <conditionalFormatting sqref="G6:G21">
    <cfRule type="containsText" dxfId="55" priority="98" operator="containsText" text="MEDIO ALTO">
      <formula>NOT(ISERROR(SEARCH("MEDIO ALTO",G6)))</formula>
    </cfRule>
    <cfRule type="containsText" dxfId="54" priority="99" operator="containsText" text="MEDIO BAJO">
      <formula>NOT(ISERROR(SEARCH("MEDIO BAJO",G6)))</formula>
    </cfRule>
    <cfRule type="containsText" dxfId="53" priority="100" operator="containsText" text="ALTO">
      <formula>NOT(ISERROR(SEARCH("ALTO",G6)))</formula>
    </cfRule>
    <cfRule type="containsText" dxfId="52" priority="101" operator="containsText" text="MEDIO ALTO">
      <formula>NOT(ISERROR(SEARCH("MEDIO ALTO",G6)))</formula>
    </cfRule>
    <cfRule type="containsText" dxfId="51" priority="102" operator="containsText" text="MEDIO">
      <formula>NOT(ISERROR(SEARCH("MEDIO",G6)))</formula>
    </cfRule>
    <cfRule type="containsText" dxfId="50" priority="103" operator="containsText" text="MEDIO BAJO">
      <formula>NOT(ISERROR(SEARCH("MEDIO BAJO",G6)))</formula>
    </cfRule>
    <cfRule type="containsText" dxfId="49" priority="104" operator="containsText" text="BAJO">
      <formula>NOT(ISERROR(SEARCH("BAJO",G6)))</formula>
    </cfRule>
  </conditionalFormatting>
  <conditionalFormatting sqref="F6:F21">
    <cfRule type="cellIs" dxfId="48" priority="93" operator="between">
      <formula>5</formula>
      <formula>6</formula>
    </cfRule>
    <cfRule type="cellIs" dxfId="47" priority="94" operator="between">
      <formula>4</formula>
      <formula>4.99</formula>
    </cfRule>
    <cfRule type="cellIs" dxfId="46" priority="95" operator="between">
      <formula>3</formula>
      <formula>3.99</formula>
    </cfRule>
    <cfRule type="cellIs" dxfId="45" priority="96" operator="between">
      <formula>2</formula>
      <formula>2.99</formula>
    </cfRule>
    <cfRule type="cellIs" dxfId="44" priority="97" operator="between">
      <formula>1</formula>
      <formula>1.99</formula>
    </cfRule>
  </conditionalFormatting>
  <conditionalFormatting sqref="H6:H21">
    <cfRule type="cellIs" dxfId="43" priority="71" operator="lessThan">
      <formula>$H$5</formula>
    </cfRule>
  </conditionalFormatting>
  <conditionalFormatting sqref="J6:J21">
    <cfRule type="cellIs" dxfId="42" priority="70" operator="lessThan">
      <formula>$J$5</formula>
    </cfRule>
  </conditionalFormatting>
  <conditionalFormatting sqref="N6:N21">
    <cfRule type="cellIs" dxfId="41" priority="61" operator="greaterThan">
      <formula>$N$5</formula>
    </cfRule>
  </conditionalFormatting>
  <conditionalFormatting sqref="P6:P21">
    <cfRule type="cellIs" dxfId="40" priority="55" operator="lessThan">
      <formula>0.6604</formula>
    </cfRule>
  </conditionalFormatting>
  <conditionalFormatting sqref="I6:I21">
    <cfRule type="containsText" dxfId="39" priority="54" operator="containsText" text="SI CUMPLE">
      <formula>NOT(ISERROR(SEARCH("SI CUMPLE",I6)))</formula>
    </cfRule>
  </conditionalFormatting>
  <conditionalFormatting sqref="M6:M21">
    <cfRule type="containsText" dxfId="38" priority="52" operator="containsText" text="SI CUMPLE">
      <formula>NOT(ISERROR(SEARCH("SI CUMPLE",M6)))</formula>
    </cfRule>
  </conditionalFormatting>
  <conditionalFormatting sqref="O6:O21">
    <cfRule type="containsText" dxfId="37" priority="43" operator="containsText" text="NO CUMPLE">
      <formula>NOT(ISERROR(SEARCH("NO CUMPLE",O6)))</formula>
    </cfRule>
    <cfRule type="containsText" dxfId="36" priority="51" operator="containsText" text="SI CUMPLE">
      <formula>NOT(ISERROR(SEARCH("SI CUMPLE",O6)))</formula>
    </cfRule>
  </conditionalFormatting>
  <conditionalFormatting sqref="L6:L21">
    <cfRule type="cellIs" dxfId="35" priority="45" operator="greaterThan">
      <formula>$N$5</formula>
    </cfRule>
  </conditionalFormatting>
  <conditionalFormatting sqref="T6:T21">
    <cfRule type="cellIs" dxfId="34" priority="44" operator="lessThan">
      <formula>127.87%</formula>
    </cfRule>
  </conditionalFormatting>
  <conditionalFormatting sqref="Q6:Q21">
    <cfRule type="containsText" dxfId="33" priority="41" operator="containsText" text="NO CUMPLE">
      <formula>NOT(ISERROR(SEARCH("NO CUMPLE",Q6)))</formula>
    </cfRule>
    <cfRule type="containsText" dxfId="32" priority="42" operator="containsText" text="SI CUMPLE">
      <formula>NOT(ISERROR(SEARCH("SI CUMPLE",Q6)))</formula>
    </cfRule>
  </conditionalFormatting>
  <conditionalFormatting sqref="S6:S21">
    <cfRule type="containsText" dxfId="31" priority="39" operator="containsText" text="NO CUMPLE">
      <formula>NOT(ISERROR(SEARCH("NO CUMPLE",S6)))</formula>
    </cfRule>
    <cfRule type="containsText" dxfId="30" priority="40" operator="containsText" text="SI CUMPLE">
      <formula>NOT(ISERROR(SEARCH("SI CUMPLE",S6)))</formula>
    </cfRule>
  </conditionalFormatting>
  <conditionalFormatting sqref="U6:U21">
    <cfRule type="containsText" dxfId="29" priority="37" operator="containsText" text="NO CUMPLE">
      <formula>NOT(ISERROR(SEARCH("NO CUMPLE",U6)))</formula>
    </cfRule>
    <cfRule type="containsText" dxfId="28" priority="38" operator="containsText" text="SI CUMPLE">
      <formula>NOT(ISERROR(SEARCH("SI CUMPLE",U6)))</formula>
    </cfRule>
  </conditionalFormatting>
  <conditionalFormatting sqref="W6:W21">
    <cfRule type="containsText" dxfId="27" priority="35" operator="containsText" text="NO CUMPLE">
      <formula>NOT(ISERROR(SEARCH("NO CUMPLE",W6)))</formula>
    </cfRule>
    <cfRule type="containsText" dxfId="26" priority="36" operator="containsText" text="SI CUMPLE">
      <formula>NOT(ISERROR(SEARCH("SI CUMPLE",W6)))</formula>
    </cfRule>
  </conditionalFormatting>
  <conditionalFormatting sqref="K6:K21">
    <cfRule type="containsText" dxfId="25" priority="33" operator="containsText" text="NO CUMPLE">
      <formula>NOT(ISERROR(SEARCH("NO CUMPLE",K6)))</formula>
    </cfRule>
    <cfRule type="containsText" dxfId="24" priority="34" operator="containsText" text="SI CUMPLE">
      <formula>NOT(ISERROR(SEARCH("SI CUMPLE",K6)))</formula>
    </cfRule>
  </conditionalFormatting>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3"/>
  <sheetViews>
    <sheetView zoomScale="80" zoomScaleNormal="80" workbookViewId="0">
      <selection activeCell="E6" sqref="E6"/>
    </sheetView>
  </sheetViews>
  <sheetFormatPr baseColWidth="10" defaultColWidth="11.5546875" defaultRowHeight="14.4" outlineLevelCol="1" x14ac:dyDescent="0.3"/>
  <cols>
    <col min="1" max="1" width="5" style="49" customWidth="1"/>
    <col min="2" max="2" width="8.109375" style="49" customWidth="1"/>
    <col min="3" max="3" width="18" style="49" customWidth="1"/>
    <col min="4" max="4" width="12.33203125" style="49" customWidth="1"/>
    <col min="5" max="5" width="14.109375" style="49" customWidth="1"/>
    <col min="6" max="6" width="11.5546875" style="49"/>
    <col min="7" max="7" width="14.5546875" style="49" customWidth="1" outlineLevel="1"/>
    <col min="8" max="8" width="11.5546875" style="49"/>
    <col min="9" max="9" width="11.5546875" style="49" customWidth="1" outlineLevel="1"/>
    <col min="10" max="10" width="12.21875" style="49" customWidth="1"/>
    <col min="11" max="11" width="15" style="49" customWidth="1" outlineLevel="1"/>
    <col min="12" max="12" width="14.44140625" style="49" customWidth="1"/>
    <col min="13" max="13" width="13.109375" style="49" customWidth="1" outlineLevel="1"/>
    <col min="14" max="14" width="13.109375" style="49" customWidth="1"/>
    <col min="15" max="15" width="12.77734375" style="49" customWidth="1" outlineLevel="1"/>
    <col min="16" max="16" width="15.5546875" style="49" customWidth="1"/>
    <col min="17" max="17" width="11.5546875" style="49"/>
    <col min="18" max="18" width="11.5546875" style="50"/>
    <col min="19" max="16384" width="11.5546875" style="49"/>
  </cols>
  <sheetData>
    <row r="1" spans="2:20" x14ac:dyDescent="0.3">
      <c r="B1" s="88" t="str">
        <f>+'POPULAR Y SOLIDARIO'!B1:G1</f>
        <v>INFORMACIÓN A DICIEMBRE 2023</v>
      </c>
      <c r="C1" s="89"/>
      <c r="D1" s="89"/>
      <c r="E1" s="89"/>
      <c r="F1" s="89"/>
    </row>
    <row r="2" spans="2:20" ht="14.4" customHeight="1" x14ac:dyDescent="0.3">
      <c r="G2" s="90" t="s">
        <v>87</v>
      </c>
      <c r="H2" s="91"/>
      <c r="I2" s="91"/>
      <c r="J2" s="91"/>
      <c r="K2" s="91"/>
      <c r="L2" s="91"/>
      <c r="M2" s="91"/>
      <c r="N2" s="92"/>
      <c r="O2" s="93" t="s">
        <v>89</v>
      </c>
      <c r="P2" s="94"/>
      <c r="Q2" s="51"/>
    </row>
    <row r="3" spans="2:20" ht="36" x14ac:dyDescent="0.3">
      <c r="G3" s="52" t="s">
        <v>56</v>
      </c>
      <c r="H3" s="52" t="s">
        <v>56</v>
      </c>
      <c r="I3" s="52" t="s">
        <v>90</v>
      </c>
      <c r="J3" s="52" t="s">
        <v>91</v>
      </c>
      <c r="K3" s="52" t="s">
        <v>92</v>
      </c>
      <c r="L3" s="52" t="s">
        <v>92</v>
      </c>
      <c r="M3" s="52" t="s">
        <v>93</v>
      </c>
      <c r="N3" s="52" t="s">
        <v>93</v>
      </c>
      <c r="O3" s="53" t="s">
        <v>94</v>
      </c>
      <c r="P3" s="53" t="s">
        <v>94</v>
      </c>
      <c r="Q3" s="95" t="s">
        <v>95</v>
      </c>
    </row>
    <row r="4" spans="2:20" ht="18" x14ac:dyDescent="0.3">
      <c r="B4" s="96" t="s">
        <v>96</v>
      </c>
      <c r="C4" s="96"/>
      <c r="D4" s="96"/>
      <c r="E4" s="96"/>
      <c r="F4" s="97"/>
      <c r="G4" s="52" t="s">
        <v>97</v>
      </c>
      <c r="H4" s="52" t="s">
        <v>97</v>
      </c>
      <c r="I4" s="52" t="s">
        <v>97</v>
      </c>
      <c r="J4" s="52" t="s">
        <v>97</v>
      </c>
      <c r="K4" s="52" t="s">
        <v>98</v>
      </c>
      <c r="L4" s="52" t="s">
        <v>98</v>
      </c>
      <c r="M4" s="52" t="s">
        <v>99</v>
      </c>
      <c r="N4" s="52" t="s">
        <v>99</v>
      </c>
      <c r="O4" s="53" t="s">
        <v>100</v>
      </c>
      <c r="P4" s="53" t="s">
        <v>100</v>
      </c>
      <c r="Q4" s="95"/>
    </row>
    <row r="5" spans="2:20" ht="24" x14ac:dyDescent="0.3">
      <c r="B5" s="54" t="s">
        <v>1</v>
      </c>
      <c r="C5" s="55" t="s">
        <v>0</v>
      </c>
      <c r="D5" s="56" t="s">
        <v>4</v>
      </c>
      <c r="E5" s="57" t="s">
        <v>2</v>
      </c>
      <c r="F5" s="58" t="s">
        <v>3</v>
      </c>
      <c r="G5" s="59">
        <v>0.09</v>
      </c>
      <c r="H5" s="59">
        <v>0.09</v>
      </c>
      <c r="I5" s="60">
        <v>1.7438</v>
      </c>
      <c r="J5" s="60">
        <v>1.7438</v>
      </c>
      <c r="K5" s="60">
        <v>0</v>
      </c>
      <c r="L5" s="60">
        <v>0</v>
      </c>
      <c r="M5" s="60">
        <v>0</v>
      </c>
      <c r="N5" s="60">
        <v>0</v>
      </c>
      <c r="O5" s="61">
        <v>1</v>
      </c>
      <c r="P5" s="61">
        <v>1</v>
      </c>
      <c r="Q5" s="95"/>
    </row>
    <row r="6" spans="2:20" x14ac:dyDescent="0.3">
      <c r="B6" s="62">
        <f>+'[1]POPULAR Y SOLIDARIO'!B23+1</f>
        <v>18</v>
      </c>
      <c r="C6" s="63">
        <v>1190002213001</v>
      </c>
      <c r="D6" s="64" t="s">
        <v>101</v>
      </c>
      <c r="E6" s="65">
        <v>2.2999999999999998</v>
      </c>
      <c r="F6" s="66" t="str">
        <f>+IF(E6&lt;=1.99,"BAJO",IF(E6&lt;=2.99,"MEDIO BAJO",IF(E6&lt;=3.99,"MEDIO",IF(E6&lt;=4.99,"MEDIO ALTO","ALTO"))))</f>
        <v>MEDIO BAJO</v>
      </c>
      <c r="G6" s="67">
        <v>0.14369999999999999</v>
      </c>
      <c r="H6" s="68" t="str">
        <f>+IF($G$6&lt;$G$5,"NO CUMPLE","SI CUMPLE")</f>
        <v>SI CUMPLE</v>
      </c>
      <c r="I6" s="68">
        <v>14.971299999999999</v>
      </c>
      <c r="J6" s="68" t="str">
        <f>+IF(I6&lt;$I$5,"NO CUMPLE","SI CUMPLE")</f>
        <v>SI CUMPLE</v>
      </c>
      <c r="K6" s="67">
        <f>-39.98/100</f>
        <v>-0.39979999999999999</v>
      </c>
      <c r="L6" s="68" t="str">
        <f>+IF(K6&gt;$K$5,"NO CUMPLE","SI CUMPLE")</f>
        <v>SI CUMPLE</v>
      </c>
      <c r="M6" s="67">
        <v>0</v>
      </c>
      <c r="N6" s="68" t="str">
        <f>+IF(M6&gt;$M$5,"NO CUMPLE","SI CUMPLE")</f>
        <v>SI CUMPLE</v>
      </c>
      <c r="O6" s="69">
        <v>2.242</v>
      </c>
      <c r="P6" s="68" t="str">
        <f>+IF(O6&lt;$P$5,"NO CUMPLE","SI CUMPLE")</f>
        <v>SI CUMPLE</v>
      </c>
      <c r="Q6" s="62">
        <v>17</v>
      </c>
    </row>
    <row r="8" spans="2:20" x14ac:dyDescent="0.3">
      <c r="B8" s="70" t="s">
        <v>26</v>
      </c>
      <c r="S8" s="50"/>
      <c r="T8" s="50"/>
    </row>
    <row r="9" spans="2:20" ht="23.4" customHeight="1" x14ac:dyDescent="0.3">
      <c r="B9" s="87" t="s">
        <v>102</v>
      </c>
      <c r="C9" s="87"/>
      <c r="D9" s="87"/>
      <c r="E9" s="87"/>
      <c r="F9" s="87"/>
      <c r="G9" s="87"/>
      <c r="H9" s="87"/>
      <c r="I9" s="87"/>
      <c r="J9" s="87"/>
      <c r="K9" s="87"/>
      <c r="L9" s="87"/>
      <c r="M9" s="87"/>
      <c r="N9" s="87"/>
      <c r="O9" s="87"/>
      <c r="P9" s="87"/>
      <c r="Q9" s="87"/>
      <c r="S9" s="50"/>
      <c r="T9" s="50"/>
    </row>
    <row r="10" spans="2:20" s="72" customFormat="1" ht="28.2" customHeight="1" x14ac:dyDescent="0.3">
      <c r="B10" s="87" t="s">
        <v>103</v>
      </c>
      <c r="C10" s="87"/>
      <c r="D10" s="87"/>
      <c r="E10" s="87"/>
      <c r="F10" s="87"/>
      <c r="G10" s="87"/>
      <c r="H10" s="87"/>
      <c r="I10" s="87"/>
      <c r="J10" s="87"/>
      <c r="K10" s="87"/>
      <c r="L10" s="87"/>
      <c r="M10" s="87"/>
      <c r="N10" s="87"/>
      <c r="O10" s="87"/>
      <c r="P10" s="87"/>
      <c r="Q10" s="87"/>
      <c r="R10" s="71"/>
      <c r="S10" s="71"/>
      <c r="T10" s="71"/>
    </row>
    <row r="11" spans="2:20" s="72" customFormat="1" ht="13.8" x14ac:dyDescent="0.3">
      <c r="B11" s="87" t="s">
        <v>104</v>
      </c>
      <c r="C11" s="87"/>
      <c r="D11" s="87"/>
      <c r="E11" s="87"/>
      <c r="F11" s="87"/>
      <c r="G11" s="87"/>
      <c r="H11" s="87"/>
      <c r="I11" s="87"/>
      <c r="J11" s="87"/>
      <c r="K11" s="87"/>
      <c r="L11" s="87"/>
      <c r="M11" s="87"/>
      <c r="N11" s="87"/>
      <c r="O11" s="87"/>
      <c r="P11" s="87"/>
      <c r="Q11" s="87"/>
      <c r="R11" s="71"/>
      <c r="S11" s="71"/>
      <c r="T11" s="71"/>
    </row>
    <row r="12" spans="2:20" x14ac:dyDescent="0.3">
      <c r="B12" s="87" t="s">
        <v>105</v>
      </c>
      <c r="C12" s="87"/>
      <c r="D12" s="87"/>
      <c r="E12" s="87"/>
      <c r="F12" s="87"/>
      <c r="G12" s="87"/>
      <c r="H12" s="87"/>
      <c r="I12" s="87"/>
      <c r="J12" s="87"/>
      <c r="K12" s="87"/>
      <c r="L12" s="87"/>
      <c r="M12" s="87"/>
      <c r="N12" s="87"/>
      <c r="O12" s="87"/>
      <c r="P12" s="87"/>
      <c r="Q12" s="87"/>
    </row>
    <row r="13" spans="2:20" x14ac:dyDescent="0.3">
      <c r="G13" s="73"/>
    </row>
  </sheetData>
  <mergeCells count="9">
    <mergeCell ref="B10:Q10"/>
    <mergeCell ref="B11:Q11"/>
    <mergeCell ref="B12:Q12"/>
    <mergeCell ref="B1:F1"/>
    <mergeCell ref="G2:N2"/>
    <mergeCell ref="O2:P2"/>
    <mergeCell ref="Q3:Q5"/>
    <mergeCell ref="B4:F4"/>
    <mergeCell ref="B9:Q9"/>
  </mergeCells>
  <conditionalFormatting sqref="F6">
    <cfRule type="containsText" dxfId="23" priority="18" operator="containsText" text="MEDIO ALTO">
      <formula>NOT(ISERROR(SEARCH("MEDIO ALTO",F6)))</formula>
    </cfRule>
    <cfRule type="containsText" dxfId="22" priority="19" operator="containsText" text="MEDIO BAJO">
      <formula>NOT(ISERROR(SEARCH("MEDIO BAJO",F6)))</formula>
    </cfRule>
    <cfRule type="containsText" dxfId="21" priority="20" operator="containsText" text="ALTO">
      <formula>NOT(ISERROR(SEARCH("ALTO",F6)))</formula>
    </cfRule>
    <cfRule type="containsText" dxfId="20" priority="21" operator="containsText" text="MEDIO ALTO">
      <formula>NOT(ISERROR(SEARCH("MEDIO ALTO",F6)))</formula>
    </cfRule>
    <cfRule type="containsText" dxfId="19" priority="22" operator="containsText" text="MEDIO">
      <formula>NOT(ISERROR(SEARCH("MEDIO",F6)))</formula>
    </cfRule>
    <cfRule type="containsText" dxfId="18" priority="23" operator="containsText" text="MEDIO BAJO">
      <formula>NOT(ISERROR(SEARCH("MEDIO BAJO",F6)))</formula>
    </cfRule>
    <cfRule type="containsText" dxfId="17" priority="24" operator="containsText" text="BAJO">
      <formula>NOT(ISERROR(SEARCH("BAJO",F6)))</formula>
    </cfRule>
  </conditionalFormatting>
  <conditionalFormatting sqref="E6">
    <cfRule type="cellIs" dxfId="16" priority="13" operator="between">
      <formula>5</formula>
      <formula>6</formula>
    </cfRule>
    <cfRule type="cellIs" dxfId="15" priority="14" operator="between">
      <formula>4</formula>
      <formula>4.99</formula>
    </cfRule>
    <cfRule type="cellIs" dxfId="14" priority="15" operator="between">
      <formula>3</formula>
      <formula>3.99</formula>
    </cfRule>
    <cfRule type="cellIs" dxfId="13" priority="16" operator="between">
      <formula>2</formula>
      <formula>2.99</formula>
    </cfRule>
    <cfRule type="cellIs" dxfId="12" priority="17" operator="between">
      <formula>1</formula>
      <formula>1.99</formula>
    </cfRule>
  </conditionalFormatting>
  <conditionalFormatting sqref="G6">
    <cfRule type="cellIs" dxfId="11" priority="12" operator="lessThan">
      <formula>#REF!</formula>
    </cfRule>
  </conditionalFormatting>
  <conditionalFormatting sqref="R6">
    <cfRule type="containsText" dxfId="10" priority="11" operator="containsText" text="No cumple">
      <formula>NOT(ISERROR(SEARCH("No cumple",R6)))</formula>
    </cfRule>
  </conditionalFormatting>
  <conditionalFormatting sqref="K6">
    <cfRule type="cellIs" dxfId="9" priority="4" operator="lessThan">
      <formula>#REF!</formula>
    </cfRule>
  </conditionalFormatting>
  <conditionalFormatting sqref="M6">
    <cfRule type="cellIs" dxfId="8" priority="1" operator="lessThan">
      <formula>#REF!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903D4058-9D89-4DE6-B87D-352D1306367B}">
            <xm:f>NOT(ISERROR(SEARCH($Y$3,J6)))</xm:f>
            <xm:f>$Y$3</xm:f>
            <x14:dxf>
              <font>
                <color rgb="FF006100"/>
              </font>
              <fill>
                <patternFill>
                  <bgColor rgb="FFC6EFCE"/>
                </patternFill>
              </fill>
            </x14:dxf>
          </x14:cfRule>
          <x14:cfRule type="containsText" priority="10" operator="containsText" id="{171549FF-2078-4C1F-BB9E-9A8A6FD241B0}">
            <xm:f>NOT(ISERROR(SEARCH($Y$4,J6)))</xm:f>
            <xm:f>$Y$4</xm:f>
            <x14:dxf>
              <font>
                <color rgb="FF9C0006"/>
              </font>
              <fill>
                <patternFill>
                  <bgColor rgb="FFFFC7CE"/>
                </patternFill>
              </fill>
            </x14:dxf>
          </x14:cfRule>
          <xm:sqref>L6 J6</xm:sqref>
        </x14:conditionalFormatting>
        <x14:conditionalFormatting xmlns:xm="http://schemas.microsoft.com/office/excel/2006/main">
          <x14:cfRule type="containsText" priority="7" operator="containsText" id="{6BB787DB-0BB5-4B45-A8E1-5D8BDE67047B}">
            <xm:f>NOT(ISERROR(SEARCH($Y$3,P6)))</xm:f>
            <xm:f>$Y$3</xm:f>
            <x14:dxf>
              <font>
                <color rgb="FF006100"/>
              </font>
              <fill>
                <patternFill>
                  <bgColor rgb="FFC6EFCE"/>
                </patternFill>
              </fill>
            </x14:dxf>
          </x14:cfRule>
          <x14:cfRule type="containsText" priority="8" operator="containsText" id="{3D242077-9BA5-4142-8BD0-8CC5FAFC8DC3}">
            <xm:f>NOT(ISERROR(SEARCH($Y$4,P6)))</xm:f>
            <xm:f>$Y$4</xm:f>
            <x14:dxf>
              <font>
                <color rgb="FF9C0006"/>
              </font>
              <fill>
                <patternFill>
                  <bgColor rgb="FFFFC7CE"/>
                </patternFill>
              </fill>
            </x14:dxf>
          </x14:cfRule>
          <xm:sqref>P6</xm:sqref>
        </x14:conditionalFormatting>
        <x14:conditionalFormatting xmlns:xm="http://schemas.microsoft.com/office/excel/2006/main">
          <x14:cfRule type="containsText" priority="5" operator="containsText" id="{F2C9AE6C-E034-4793-BAC5-60543513C7DE}">
            <xm:f>NOT(ISERROR(SEARCH($Y$3,H6)))</xm:f>
            <xm:f>$Y$3</xm:f>
            <x14:dxf>
              <font>
                <color rgb="FF006100"/>
              </font>
              <fill>
                <patternFill>
                  <bgColor rgb="FFC6EFCE"/>
                </patternFill>
              </fill>
            </x14:dxf>
          </x14:cfRule>
          <x14:cfRule type="containsText" priority="6" operator="containsText" id="{2DC94E33-2794-4943-92DC-27EA69442DE9}">
            <xm:f>NOT(ISERROR(SEARCH($Y$4,H6)))</xm:f>
            <xm:f>$Y$4</xm:f>
            <x14:dxf>
              <font>
                <color rgb="FF9C0006"/>
              </font>
              <fill>
                <patternFill>
                  <bgColor rgb="FFFFC7CE"/>
                </patternFill>
              </fill>
            </x14:dxf>
          </x14:cfRule>
          <xm:sqref>H6</xm:sqref>
        </x14:conditionalFormatting>
        <x14:conditionalFormatting xmlns:xm="http://schemas.microsoft.com/office/excel/2006/main">
          <x14:cfRule type="containsText" priority="2" operator="containsText" id="{BA39A7FF-E52B-46A3-937D-E47F25009549}">
            <xm:f>NOT(ISERROR(SEARCH($Y$3,N6)))</xm:f>
            <xm:f>$Y$3</xm:f>
            <x14:dxf>
              <font>
                <color rgb="FF006100"/>
              </font>
              <fill>
                <patternFill>
                  <bgColor rgb="FFC6EFCE"/>
                </patternFill>
              </fill>
            </x14:dxf>
          </x14:cfRule>
          <x14:cfRule type="containsText" priority="3" operator="containsText" id="{59720D14-83E5-44CF-BE12-8956267251AE}">
            <xm:f>NOT(ISERROR(SEARCH($Y$4,N6)))</xm:f>
            <xm:f>$Y$4</xm:f>
            <x14:dxf>
              <font>
                <color rgb="FF9C0006"/>
              </font>
              <fill>
                <patternFill>
                  <bgColor rgb="FFFFC7CE"/>
                </patternFill>
              </fill>
            </x14:dxf>
          </x14:cfRule>
          <xm:sqref>N6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AA4" sqref="AA4:AA20"/>
    </sheetView>
  </sheetViews>
  <sheetFormatPr baseColWidth="10" defaultRowHeight="14.4" outlineLevelCol="1" x14ac:dyDescent="0.3"/>
  <cols>
    <col min="2" max="2" width="39.44140625" bestFit="1" customWidth="1"/>
    <col min="3" max="26" width="11.5546875" hidden="1" customWidth="1" outlineLevel="1"/>
    <col min="27" max="27" width="11.5546875" collapsed="1"/>
  </cols>
  <sheetData>
    <row r="1" spans="1:27" x14ac:dyDescent="0.3">
      <c r="A1" s="10">
        <v>44805</v>
      </c>
    </row>
    <row r="3" spans="1:27" x14ac:dyDescent="0.3">
      <c r="A3" s="5" t="s">
        <v>28</v>
      </c>
      <c r="B3" s="5" t="s">
        <v>27</v>
      </c>
      <c r="C3" s="5" t="s">
        <v>29</v>
      </c>
      <c r="D3" s="5" t="s">
        <v>30</v>
      </c>
      <c r="E3" s="5" t="s">
        <v>31</v>
      </c>
      <c r="F3" s="5" t="s">
        <v>32</v>
      </c>
      <c r="G3" s="5" t="s">
        <v>33</v>
      </c>
      <c r="H3" s="5" t="s">
        <v>34</v>
      </c>
      <c r="I3" s="5" t="s">
        <v>35</v>
      </c>
      <c r="J3" s="5" t="s">
        <v>36</v>
      </c>
      <c r="K3" s="5" t="s">
        <v>37</v>
      </c>
      <c r="L3" s="5" t="s">
        <v>38</v>
      </c>
      <c r="M3" s="5" t="s">
        <v>39</v>
      </c>
      <c r="N3" s="5" t="s">
        <v>40</v>
      </c>
      <c r="O3" s="5" t="s">
        <v>41</v>
      </c>
      <c r="P3" s="5" t="s">
        <v>42</v>
      </c>
      <c r="Q3" s="5" t="s">
        <v>43</v>
      </c>
      <c r="R3" s="5" t="s">
        <v>44</v>
      </c>
      <c r="S3" s="5" t="s">
        <v>45</v>
      </c>
      <c r="T3" s="5" t="s">
        <v>46</v>
      </c>
      <c r="U3" s="5" t="s">
        <v>47</v>
      </c>
      <c r="V3" s="5" t="s">
        <v>48</v>
      </c>
      <c r="W3" s="5" t="s">
        <v>49</v>
      </c>
      <c r="X3" s="5" t="s">
        <v>50</v>
      </c>
      <c r="Y3" s="5" t="s">
        <v>51</v>
      </c>
      <c r="Z3" s="5" t="s">
        <v>52</v>
      </c>
      <c r="AA3" s="5" t="s">
        <v>53</v>
      </c>
    </row>
    <row r="4" spans="1:27" x14ac:dyDescent="0.3">
      <c r="A4">
        <v>190155722001</v>
      </c>
      <c r="B4" t="s">
        <v>7</v>
      </c>
      <c r="C4">
        <v>25</v>
      </c>
      <c r="E4">
        <v>7</v>
      </c>
      <c r="I4">
        <v>6</v>
      </c>
      <c r="L4">
        <v>7</v>
      </c>
      <c r="N4">
        <v>4</v>
      </c>
      <c r="Q4">
        <v>8</v>
      </c>
      <c r="U4">
        <v>8</v>
      </c>
      <c r="V4">
        <v>2</v>
      </c>
      <c r="AA4">
        <v>67</v>
      </c>
    </row>
    <row r="5" spans="1:27" x14ac:dyDescent="0.3">
      <c r="A5">
        <v>190115798001</v>
      </c>
      <c r="B5" t="s">
        <v>6</v>
      </c>
      <c r="C5">
        <v>19</v>
      </c>
      <c r="E5">
        <v>3</v>
      </c>
      <c r="H5">
        <v>1</v>
      </c>
      <c r="I5">
        <v>6</v>
      </c>
      <c r="J5">
        <v>1</v>
      </c>
      <c r="L5">
        <v>8</v>
      </c>
      <c r="M5">
        <v>1</v>
      </c>
      <c r="N5">
        <v>3</v>
      </c>
      <c r="O5">
        <v>2</v>
      </c>
      <c r="P5">
        <v>2</v>
      </c>
      <c r="Q5">
        <v>3</v>
      </c>
      <c r="T5">
        <v>1</v>
      </c>
      <c r="U5">
        <v>8</v>
      </c>
      <c r="V5">
        <v>1</v>
      </c>
      <c r="W5">
        <v>2</v>
      </c>
      <c r="Y5">
        <v>1</v>
      </c>
      <c r="Z5">
        <v>1</v>
      </c>
      <c r="AA5">
        <v>63</v>
      </c>
    </row>
    <row r="6" spans="1:27" x14ac:dyDescent="0.3">
      <c r="A6">
        <v>1790567699001</v>
      </c>
      <c r="B6" t="s">
        <v>9</v>
      </c>
      <c r="C6">
        <v>1</v>
      </c>
      <c r="F6">
        <v>3</v>
      </c>
      <c r="H6">
        <v>3</v>
      </c>
      <c r="I6">
        <v>1</v>
      </c>
      <c r="J6">
        <v>1</v>
      </c>
      <c r="L6">
        <v>3</v>
      </c>
      <c r="M6">
        <v>1</v>
      </c>
      <c r="N6">
        <v>1</v>
      </c>
      <c r="O6">
        <v>1</v>
      </c>
      <c r="P6">
        <v>2</v>
      </c>
      <c r="Q6">
        <v>1</v>
      </c>
      <c r="R6">
        <v>1</v>
      </c>
      <c r="S6">
        <v>1</v>
      </c>
      <c r="T6">
        <v>2</v>
      </c>
      <c r="U6">
        <v>11</v>
      </c>
      <c r="V6">
        <v>1</v>
      </c>
      <c r="W6">
        <v>1</v>
      </c>
      <c r="X6">
        <v>1</v>
      </c>
      <c r="Y6">
        <v>1</v>
      </c>
      <c r="AA6">
        <v>37</v>
      </c>
    </row>
    <row r="7" spans="1:27" x14ac:dyDescent="0.3">
      <c r="A7">
        <v>1790451801001</v>
      </c>
      <c r="B7" t="s">
        <v>8</v>
      </c>
      <c r="G7">
        <v>1</v>
      </c>
      <c r="H7">
        <v>1</v>
      </c>
      <c r="I7">
        <v>1</v>
      </c>
      <c r="L7">
        <v>3</v>
      </c>
      <c r="M7">
        <v>1</v>
      </c>
      <c r="P7">
        <v>2</v>
      </c>
      <c r="R7">
        <v>1</v>
      </c>
      <c r="U7">
        <v>21</v>
      </c>
      <c r="V7">
        <v>2</v>
      </c>
      <c r="W7">
        <v>1</v>
      </c>
      <c r="AA7">
        <v>34</v>
      </c>
    </row>
    <row r="8" spans="1:27" x14ac:dyDescent="0.3">
      <c r="A8">
        <v>1890003628001</v>
      </c>
      <c r="B8" t="s">
        <v>11</v>
      </c>
      <c r="G8">
        <v>1</v>
      </c>
      <c r="H8">
        <v>3</v>
      </c>
      <c r="Q8">
        <v>2</v>
      </c>
      <c r="R8">
        <v>3</v>
      </c>
      <c r="T8">
        <v>3</v>
      </c>
      <c r="U8">
        <v>8</v>
      </c>
      <c r="W8">
        <v>1</v>
      </c>
      <c r="Y8">
        <v>12</v>
      </c>
      <c r="AA8">
        <v>33</v>
      </c>
    </row>
    <row r="9" spans="1:27" x14ac:dyDescent="0.3">
      <c r="A9">
        <v>590052000001</v>
      </c>
      <c r="B9" t="s">
        <v>12</v>
      </c>
      <c r="G9">
        <v>3</v>
      </c>
      <c r="H9">
        <v>9</v>
      </c>
      <c r="O9">
        <v>2</v>
      </c>
      <c r="U9">
        <v>5</v>
      </c>
      <c r="Y9">
        <v>1</v>
      </c>
      <c r="AA9">
        <v>20</v>
      </c>
    </row>
    <row r="10" spans="1:27" x14ac:dyDescent="0.3">
      <c r="A10">
        <v>691706710001</v>
      </c>
      <c r="B10" t="s">
        <v>5</v>
      </c>
      <c r="C10">
        <v>1</v>
      </c>
      <c r="D10">
        <v>1</v>
      </c>
      <c r="E10">
        <v>1</v>
      </c>
      <c r="G10">
        <v>4</v>
      </c>
      <c r="H10">
        <v>1</v>
      </c>
      <c r="I10">
        <v>1</v>
      </c>
      <c r="L10">
        <v>4</v>
      </c>
      <c r="U10">
        <v>3</v>
      </c>
      <c r="V10">
        <v>1</v>
      </c>
      <c r="W10">
        <v>1</v>
      </c>
      <c r="Y10">
        <v>1</v>
      </c>
      <c r="AA10">
        <v>19</v>
      </c>
    </row>
    <row r="11" spans="1:27" x14ac:dyDescent="0.3">
      <c r="A11">
        <v>490001883001</v>
      </c>
      <c r="B11" t="s">
        <v>13</v>
      </c>
      <c r="F11">
        <v>5</v>
      </c>
      <c r="M11">
        <v>5</v>
      </c>
      <c r="U11">
        <v>4</v>
      </c>
      <c r="W11">
        <v>1</v>
      </c>
      <c r="X11">
        <v>1</v>
      </c>
      <c r="AA11">
        <v>16</v>
      </c>
    </row>
    <row r="12" spans="1:27" x14ac:dyDescent="0.3">
      <c r="A12">
        <v>1190075539001</v>
      </c>
      <c r="B12" t="s">
        <v>20</v>
      </c>
      <c r="I12">
        <v>1</v>
      </c>
      <c r="N12">
        <v>14</v>
      </c>
      <c r="Z12">
        <v>1</v>
      </c>
      <c r="AA12">
        <v>16</v>
      </c>
    </row>
    <row r="13" spans="1:27" x14ac:dyDescent="0.3">
      <c r="A13">
        <v>1690012606001</v>
      </c>
      <c r="B13" t="s">
        <v>15</v>
      </c>
      <c r="C13">
        <v>1</v>
      </c>
      <c r="N13">
        <v>1</v>
      </c>
      <c r="Q13">
        <v>1</v>
      </c>
      <c r="R13">
        <v>1</v>
      </c>
      <c r="S13">
        <v>1</v>
      </c>
      <c r="T13">
        <v>5</v>
      </c>
      <c r="U13">
        <v>1</v>
      </c>
      <c r="Y13">
        <v>2</v>
      </c>
      <c r="AA13">
        <v>13</v>
      </c>
    </row>
    <row r="14" spans="1:27" x14ac:dyDescent="0.3">
      <c r="A14">
        <v>1890001323001</v>
      </c>
      <c r="B14" t="s">
        <v>10</v>
      </c>
      <c r="G14">
        <v>1</v>
      </c>
      <c r="H14">
        <v>1</v>
      </c>
      <c r="L14">
        <v>1</v>
      </c>
      <c r="R14">
        <v>1</v>
      </c>
      <c r="T14">
        <v>1</v>
      </c>
      <c r="U14">
        <v>2</v>
      </c>
      <c r="Y14">
        <v>6</v>
      </c>
      <c r="AA14">
        <v>13</v>
      </c>
    </row>
    <row r="15" spans="1:27" x14ac:dyDescent="0.3">
      <c r="A15">
        <v>1890037646001</v>
      </c>
      <c r="B15" t="s">
        <v>14</v>
      </c>
      <c r="D15">
        <v>1</v>
      </c>
      <c r="G15">
        <v>2</v>
      </c>
      <c r="H15">
        <v>2</v>
      </c>
      <c r="L15">
        <v>1</v>
      </c>
      <c r="O15">
        <v>2</v>
      </c>
      <c r="U15">
        <v>2</v>
      </c>
      <c r="Y15">
        <v>3</v>
      </c>
      <c r="AA15">
        <v>13</v>
      </c>
    </row>
    <row r="16" spans="1:27" x14ac:dyDescent="0.3">
      <c r="A16">
        <v>290003288001</v>
      </c>
      <c r="B16" t="s">
        <v>16</v>
      </c>
      <c r="D16">
        <v>5</v>
      </c>
      <c r="O16">
        <v>2</v>
      </c>
      <c r="U16">
        <v>2</v>
      </c>
      <c r="Y16">
        <v>1</v>
      </c>
      <c r="AA16">
        <v>10</v>
      </c>
    </row>
    <row r="17" spans="1:27" x14ac:dyDescent="0.3">
      <c r="A17">
        <v>590041920001</v>
      </c>
      <c r="B17" t="s">
        <v>19</v>
      </c>
      <c r="G17">
        <v>1</v>
      </c>
      <c r="H17">
        <v>4</v>
      </c>
      <c r="U17">
        <v>2</v>
      </c>
      <c r="W17">
        <v>1</v>
      </c>
      <c r="Y17">
        <v>2</v>
      </c>
      <c r="AA17">
        <v>10</v>
      </c>
    </row>
    <row r="18" spans="1:27" x14ac:dyDescent="0.3">
      <c r="A18">
        <v>790015002001</v>
      </c>
      <c r="B18" t="s">
        <v>17</v>
      </c>
      <c r="C18">
        <v>1</v>
      </c>
      <c r="I18">
        <v>7</v>
      </c>
      <c r="L18">
        <v>1</v>
      </c>
      <c r="N18">
        <v>1</v>
      </c>
      <c r="AA18">
        <v>10</v>
      </c>
    </row>
    <row r="19" spans="1:27" x14ac:dyDescent="0.3">
      <c r="A19">
        <v>1390089410001</v>
      </c>
      <c r="B19" t="s">
        <v>18</v>
      </c>
      <c r="P19">
        <v>6</v>
      </c>
      <c r="AA19">
        <v>6</v>
      </c>
    </row>
    <row r="20" spans="1:27" x14ac:dyDescent="0.3">
      <c r="A20">
        <v>1090046892001</v>
      </c>
      <c r="B20" t="s">
        <v>21</v>
      </c>
      <c r="M20">
        <v>4</v>
      </c>
      <c r="AA20">
        <v>4</v>
      </c>
    </row>
  </sheetData>
  <sortState ref="A4:AA20">
    <sortCondition descending="1" ref="AA4:AA2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POPULAR Y SOLIDARIO</vt:lpstr>
      <vt:lpstr>PRIVADO</vt:lpstr>
      <vt:lpstr>GEORREFERENCIACION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 Grijalva;Marcela Rosero</dc:creator>
  <cp:lastModifiedBy>Nataly Grijalva</cp:lastModifiedBy>
  <cp:lastPrinted>2022-03-18T14:20:07Z</cp:lastPrinted>
  <dcterms:created xsi:type="dcterms:W3CDTF">2019-11-05T22:13:19Z</dcterms:created>
  <dcterms:modified xsi:type="dcterms:W3CDTF">2024-02-01T17:35:05Z</dcterms:modified>
</cp:coreProperties>
</file>